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ходы" sheetId="1" r:id="rId1"/>
    <sheet name="доходы" sheetId="2" r:id="rId2"/>
    <sheet name="КОСГУ" sheetId="3" r:id="rId3"/>
  </sheets>
  <definedNames/>
  <calcPr fullCalcOnLoad="1"/>
</workbook>
</file>

<file path=xl/sharedStrings.xml><?xml version="1.0" encoding="utf-8"?>
<sst xmlns="http://schemas.openxmlformats.org/spreadsheetml/2006/main" count="604" uniqueCount="373">
  <si>
    <t>Код раздела, подраздела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</si>
  <si>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</si>
  <si>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</si>
  <si>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</si>
  <si>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</si>
  <si>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0102</t>
  </si>
  <si>
    <t>1.1.1.1.</t>
  </si>
  <si>
    <t>Выполнение функций органами муниципального образования</t>
  </si>
  <si>
    <t>0020101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</si>
  <si>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</si>
  <si>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</si>
  <si>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</si>
  <si>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</si>
  <si>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Расходы на содержание и обеспечение деятельности депутатов Муниципального Совета</t>
  </si>
  <si>
    <t>0020201</t>
  </si>
  <si>
    <t>1.2.1.1.</t>
  </si>
  <si>
    <t>1.2.2.</t>
  </si>
  <si>
    <t>1.2.2.1.</t>
  </si>
  <si>
    <t>Расходы на содержание и обеспечение деятельности аппарата Муниципального Совета</t>
  </si>
  <si>
    <t>0020300</t>
  </si>
  <si>
    <t>1.3.</t>
  </si>
  <si>
    <t>Другие общегосударственные вопросы</t>
  </si>
  <si>
    <t>1.3.1.</t>
  </si>
  <si>
    <t>1.3.1.1.</t>
  </si>
  <si>
    <t>2.</t>
  </si>
  <si>
    <t>0104</t>
  </si>
  <si>
    <t>Расходы на содержание и обеспечение деятельности главы местной администрации</t>
  </si>
  <si>
    <t>0020401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</si>
  <si>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</si>
  <si>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</si>
  <si>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</si>
  <si>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Выполнение отдельных государственных полномочий за счет субвенций из фонда компенсаций Санкт-Петербурга</t>
  </si>
  <si>
    <t>Расходы на составление протоколов об административных правонарушениях за счет  средств субвенции</t>
  </si>
  <si>
    <t>0020503</t>
  </si>
  <si>
    <t>Резервные фонды</t>
  </si>
  <si>
    <t>Резервный фонд</t>
  </si>
  <si>
    <t>0700100</t>
  </si>
  <si>
    <t>Расходы по формированию архивных фондов органов местного самоуправления</t>
  </si>
  <si>
    <t>0900100</t>
  </si>
  <si>
    <t>Расходы на проведение публичных слушаний и собраний граждан</t>
  </si>
  <si>
    <t>0920300</t>
  </si>
  <si>
    <t>0920400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</si>
  <si>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</si>
  <si>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</si>
  <si>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2190100</t>
  </si>
  <si>
    <t>2190200</t>
  </si>
  <si>
    <t>ОБЩЕГОСУДАРСТВЕННЫЕ ВОПРОСЫ</t>
  </si>
  <si>
    <t>I.</t>
  </si>
  <si>
    <t>0100</t>
  </si>
  <si>
    <t>1.3.2.</t>
  </si>
  <si>
    <t>1.3.3.</t>
  </si>
  <si>
    <t>1.3.3.1.</t>
  </si>
  <si>
    <t>1.3.4.</t>
  </si>
  <si>
    <t>НАЦИОНАЛЬНАЯ БЕЗОПАСНОСТЬ И ПРАВООХРАНИТЕЛЬНАЯ ДЕЯТЕЛЬНОСТЬ</t>
  </si>
  <si>
    <t>0300</t>
  </si>
  <si>
    <t>3.</t>
  </si>
  <si>
    <t>НАЦИОНАЛЬНАЯ ЭКОНОМИКА</t>
  </si>
  <si>
    <t>0400</t>
  </si>
  <si>
    <t>4.</t>
  </si>
  <si>
    <t>3.2.</t>
  </si>
  <si>
    <t>Связь и информатика</t>
  </si>
  <si>
    <t>0410</t>
  </si>
  <si>
    <t>3.2.1.</t>
  </si>
  <si>
    <t>3.2.1.1.</t>
  </si>
  <si>
    <t>Другие  вопросы в области национальной экономики</t>
  </si>
  <si>
    <t>0412</t>
  </si>
  <si>
    <t>ЖИЛИЩНО-КОММУНАЛЬНОЕ  ХОЗЯЙСТВО</t>
  </si>
  <si>
    <t>0500</t>
  </si>
  <si>
    <t>0503</t>
  </si>
  <si>
    <t>4.1.1.</t>
  </si>
  <si>
    <t>4.1.1.1.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</si>
  <si>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</si>
  <si>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</si>
  <si>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Обустройство, содержание и уборка территорий спортивных площадок</t>
  </si>
  <si>
    <t xml:space="preserve">Ликвидация несанкционированных свалок бытовых отходов и мусора 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</si>
  <si>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</si>
  <si>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</si>
  <si>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0600</t>
  </si>
  <si>
    <t>0605</t>
  </si>
  <si>
    <t>5.</t>
  </si>
  <si>
    <t>ОБРАЗОВАНИЕ</t>
  </si>
  <si>
    <t>5.1.</t>
  </si>
  <si>
    <t>Молодежная политика и оздоровление детей</t>
  </si>
  <si>
    <t>0700</t>
  </si>
  <si>
    <t>0707</t>
  </si>
  <si>
    <t>5.1.1.</t>
  </si>
  <si>
    <t>5.1.1.1.</t>
  </si>
  <si>
    <t>6.</t>
  </si>
  <si>
    <t>0800</t>
  </si>
  <si>
    <t>6.1.</t>
  </si>
  <si>
    <t>Культура</t>
  </si>
  <si>
    <t>0801</t>
  </si>
  <si>
    <t>6.1.1.</t>
  </si>
  <si>
    <t>6.1.1.1.</t>
  </si>
  <si>
    <t>Выполнение функций бюджетными учреждениями</t>
  </si>
  <si>
    <t>6.1.2.</t>
  </si>
  <si>
    <t>6.1.2.1.</t>
  </si>
  <si>
    <t>Периодическая печать и издательства</t>
  </si>
  <si>
    <t xml:space="preserve">Выполнение функций бюджетными учреждениями </t>
  </si>
  <si>
    <t>7.</t>
  </si>
  <si>
    <t>7.1.</t>
  </si>
  <si>
    <t>7.1.1.</t>
  </si>
  <si>
    <t>7.1.1.1.</t>
  </si>
  <si>
    <t>7.1.2.</t>
  </si>
  <si>
    <t>Содержание муниципального учреждения г. Петергоф "Спортивно-оздоровительный центр"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</si>
  <si>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</si>
  <si>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</si>
  <si>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</si>
  <si>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</si>
  <si>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</si>
  <si>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</si>
  <si>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Расходы на содержание ребенка в семье опекуна и приемной семье</t>
  </si>
  <si>
    <t>8.1.1.1.</t>
  </si>
  <si>
    <t>Муниципальная целевая  программа "Участие в профилактике терроризма и экстремизма, а также минимизации и (или) ликвидации последствий терроризма и экстремизма на территории муниципального образования"</t>
  </si>
  <si>
    <t>7950100</t>
  </si>
  <si>
    <t>Содержание муниципального учреждения "Редакция газеты "Муниципальная перспектива"</t>
  </si>
  <si>
    <t>Содержание муниципального учреждения "ТО "Школа Канторум"</t>
  </si>
  <si>
    <t xml:space="preserve">Уборка территорий,водных акваторий, тупиков и проездов </t>
  </si>
  <si>
    <t>Выполнение мероприятий по решению вопросов местного значения за счет субсидий из фонда софинансирования  расходов местных бюджетов</t>
  </si>
  <si>
    <t>Наименование</t>
  </si>
  <si>
    <t>Номер</t>
  </si>
  <si>
    <t>МУНИЦИПАЛЬНЫЙ СОВЕТ МУНИЦИПАЛЬНОГО ОБРАЗОВАНИЯ ГОРОД ПЕТЕРГОФ</t>
  </si>
  <si>
    <t>0920100</t>
  </si>
  <si>
    <t xml:space="preserve">МЕСТНАЯ АДМИНИСТРАЦИЯ МУНИЦИПАЛЬНОГО ОБРАЗОВАНИЯ ГОРОД ПЕТЕРГОФ </t>
  </si>
  <si>
    <t>2.1.</t>
  </si>
  <si>
    <t>2.1.1.</t>
  </si>
  <si>
    <t>2.1.1.1.</t>
  </si>
  <si>
    <t>2.1.2.</t>
  </si>
  <si>
    <t>2.1.2.1.</t>
  </si>
  <si>
    <t>II.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</si>
  <si>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</si>
  <si>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1.1.2.</t>
  </si>
  <si>
    <t>1.1.2.1</t>
  </si>
  <si>
    <t>1.3.2.1.</t>
  </si>
  <si>
    <t>Выполнение оформления к праздничным мероприятиям на территории муниципального образования</t>
  </si>
  <si>
    <t>Организация и осуществление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 исполнительных органов государственной власти Санкт-Петербурга</t>
  </si>
  <si>
    <t>Расходы на оплату взносов в Совет муниципальных образований Санкт-Петербурга, Ассоциацию МО городов и поселков</t>
  </si>
  <si>
    <t>Функционирование Правительствва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</si>
  <si>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охраны окружающей среды</t>
  </si>
  <si>
    <t>Муниципальная целевая программа "Создание зон отдыха"</t>
  </si>
  <si>
    <t>1.3.4.1.</t>
  </si>
  <si>
    <t>1.3.5.</t>
  </si>
  <si>
    <t>1.3.5.1.</t>
  </si>
  <si>
    <t>0113</t>
  </si>
  <si>
    <t>0111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</si>
  <si>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</si>
  <si>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</si>
  <si>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</si>
  <si>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</si>
  <si>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</si>
  <si>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ФИЗИЧЕСКАЯ КУЛЬТУРА И СПОРТ</t>
  </si>
  <si>
    <t>1100</t>
  </si>
  <si>
    <t>1105</t>
  </si>
  <si>
    <t>9.</t>
  </si>
  <si>
    <t>СРЕДСТВА МАССОВОЙ ИНФОРМАЦИИ</t>
  </si>
  <si>
    <t>9.1.</t>
  </si>
  <si>
    <t>1202</t>
  </si>
  <si>
    <t>9.1.1.</t>
  </si>
  <si>
    <t>9.1.1.1.</t>
  </si>
  <si>
    <t>РАСХОДЫ ВСЕГО:</t>
  </si>
  <si>
    <t>7950200</t>
  </si>
  <si>
    <t>3.1.</t>
  </si>
  <si>
    <t>3.1.1.</t>
  </si>
  <si>
    <t>3.1.1.1.</t>
  </si>
  <si>
    <t>7.1.3.</t>
  </si>
  <si>
    <t>7.1.3.1.</t>
  </si>
  <si>
    <t>10.</t>
  </si>
  <si>
    <t>10.1.</t>
  </si>
  <si>
    <t>10.1.1.</t>
  </si>
  <si>
    <t>10.1.1.1.</t>
  </si>
  <si>
    <t>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</si>
  <si>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Муниципальная целевая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</si>
  <si>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Создание зон отдыха, в том числе обустройство, содержание и уборка территорий детских площадок</t>
  </si>
  <si>
    <t>Озеленение внутриквартальных территорий муниципального образования,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объктов зеленых насаждений, защиту насаждений на указанных территориях, утверждение перечней территорий зеленых насаждений внутриквартального озеленения</t>
  </si>
  <si>
    <t>Организация 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</si>
  <si>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выплату вознаграждения приемным родителям за счет субвенции</t>
  </si>
  <si>
    <t>Муниципальная целевая программа "Содержание муниципальной информационной службы"</t>
  </si>
  <si>
    <t>Организация дополнительных парковочных мест на дворовых территориях</t>
  </si>
  <si>
    <t>Оборудование контейнерных площадок на дворовых территориях</t>
  </si>
  <si>
    <t>Другие вопросы в области физической культуры и спорта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</si>
  <si>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</si>
  <si>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0920200</t>
  </si>
  <si>
    <t>Организация информирования, консультирования и содействия жителям МО по вопросам создания товариществ собственников жилья,формирования земельных участков, на которых расположены многоквартирные дома</t>
  </si>
  <si>
    <t xml:space="preserve">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</si>
  <si>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</si>
  <si>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санитарных рубок, удаление аварийных, больных деревьев</t>
  </si>
  <si>
    <t>Муниципальная целевая программа  "Осуществление благоустройства территории муниципального образования"</t>
  </si>
  <si>
    <t>1.1.3.</t>
  </si>
  <si>
    <t>1.1.3.1.</t>
  </si>
  <si>
    <t>Муниципальная целевая программа "Организация установки указателей с названиями улиц и номерами домов"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</si>
  <si>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</si>
  <si>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</si>
  <si>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</si>
  <si>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</si>
  <si>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</si>
  <si>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Расходы на содержание и обеспечение деятельности главы муниципального образования-председателя Муниципального Совета</t>
  </si>
  <si>
    <t>Муниципальная целевая программа "Участие в организации и финансировании временного трудоустройства 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образования,ищущих работу впервые; проведение оплачиваемых общественных работ; ярмарок вакансий и учебных рабочих  мест"</t>
  </si>
  <si>
    <t>Организация учета зеленых насаждений внутриквартального озеленения на территории муниципального образования</t>
  </si>
  <si>
    <t xml:space="preserve">   001</t>
  </si>
  <si>
    <t xml:space="preserve">  0020502</t>
  </si>
  <si>
    <t xml:space="preserve">   0020502</t>
  </si>
  <si>
    <t xml:space="preserve">  001</t>
  </si>
  <si>
    <t>Субсидии некоммерческим организациям</t>
  </si>
  <si>
    <t>019</t>
  </si>
  <si>
    <t>4.2.1.</t>
  </si>
  <si>
    <t>4.2.1.1.</t>
  </si>
  <si>
    <t>4.2.2.</t>
  </si>
  <si>
    <t>4.2.2.1.</t>
  </si>
  <si>
    <t>4.2.2.1.1.</t>
  </si>
  <si>
    <t>4.2.2.2.</t>
  </si>
  <si>
    <t>4.2.2.2.1.</t>
  </si>
  <si>
    <t>4.2.3.</t>
  </si>
  <si>
    <t>4.2.3.1.</t>
  </si>
  <si>
    <t>4.2.3.1.1.</t>
  </si>
  <si>
    <t>4.2.3.2.</t>
  </si>
  <si>
    <t>4.2.3.2.1.</t>
  </si>
  <si>
    <t>4.2.4.</t>
  </si>
  <si>
    <t>4.2.4.1.</t>
  </si>
  <si>
    <t>4.2.5.</t>
  </si>
  <si>
    <t>4.1., 4.2</t>
  </si>
  <si>
    <t>4.2.5.1.</t>
  </si>
  <si>
    <t>4.2.6.</t>
  </si>
  <si>
    <t xml:space="preserve">Массовый спорт </t>
  </si>
  <si>
    <t>1102</t>
  </si>
  <si>
    <t>Создание условий для развития на территории муниципального образования массового спорта</t>
  </si>
  <si>
    <t xml:space="preserve"> </t>
  </si>
  <si>
    <t>9.2.</t>
  </si>
  <si>
    <t>Спорт высших достижений</t>
  </si>
  <si>
    <t>1103</t>
  </si>
  <si>
    <t>9.2.1.</t>
  </si>
  <si>
    <t>Создание условий для развития на территории муниципального образования спорта высших достижений</t>
  </si>
  <si>
    <t>9.2.1.2</t>
  </si>
  <si>
    <t>9.3.</t>
  </si>
  <si>
    <t>9.3.1.</t>
  </si>
  <si>
    <t xml:space="preserve">КУЛЬТУРА,  КИНЕМАТОГРАФИЯ </t>
  </si>
  <si>
    <t>Муниципальная целевая программа "Организация установки указателей с названиями улиц и номерами домов"за счёт средств местного бюджета</t>
  </si>
  <si>
    <t>Муниципальная целевая программа "Организация установки указателей с названиями улиц и номерами домов" за счёт средств субсидии</t>
  </si>
  <si>
    <t>Муниципальная целевая программа "Осуществление благоустройства территории муниципального образования", за счёт средств местного бюджета</t>
  </si>
  <si>
    <t>9.3.1.1.</t>
  </si>
  <si>
    <t>013</t>
  </si>
  <si>
    <t>1.3.2.2.</t>
  </si>
  <si>
    <t>Прочие расходы</t>
  </si>
  <si>
    <t>Содействие развитию малого бизнеса на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</si>
  <si>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</si>
  <si>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</si>
  <si>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Муниципальная целевая программа "Обустройство площадок для сбора мусора на территории мест захоронения"</t>
  </si>
  <si>
    <t>Муниципальная целевая программа "Обустройство площадок для сбора мусора на территории мест захоронения" за счет средств местного бюджета</t>
  </si>
  <si>
    <t>Муниципальная целевая программа "Обустройство площадок для сбора мусора на территории мест захоронения" за счет средств субсидии</t>
  </si>
  <si>
    <t>4.2.6.1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</si>
  <si>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</si>
  <si>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</si>
  <si>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</si>
  <si>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</si>
  <si>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</si>
  <si>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</si>
  <si>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</si>
  <si>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</si>
  <si>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</si>
  <si>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</si>
  <si>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</si>
  <si>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</si>
  <si>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</si>
  <si>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</si>
  <si>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</si>
  <si>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</si>
  <si>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</si>
  <si>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</si>
  <si>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</si>
  <si>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</si>
  <si>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</si>
  <si>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</si>
  <si>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4.1.13.</t>
  </si>
  <si>
    <t>4.1.13.1.</t>
  </si>
  <si>
    <t>4.1.14.</t>
  </si>
  <si>
    <t>4.1.14.1.</t>
  </si>
  <si>
    <t>4.1.15.</t>
  </si>
  <si>
    <t>4.1.16.</t>
  </si>
  <si>
    <t>4.1.16.1</t>
  </si>
  <si>
    <t>4.1.17.</t>
  </si>
  <si>
    <t>4.1.18.</t>
  </si>
  <si>
    <t>4.1.18.1.</t>
  </si>
  <si>
    <t>4.1.19.</t>
  </si>
  <si>
    <t>4.1.19.1.</t>
  </si>
  <si>
    <t>4.2.6.1.1.</t>
  </si>
  <si>
    <t>4.2.6.2.</t>
  </si>
  <si>
    <t>4.2.6.2.1.</t>
  </si>
  <si>
    <t>4.1.15.1.</t>
  </si>
  <si>
    <t>4.1.17.1</t>
  </si>
  <si>
    <t>4.1.20.</t>
  </si>
  <si>
    <t>4.1.20.1.</t>
  </si>
  <si>
    <t>Общеэкономические вопросы</t>
  </si>
  <si>
    <t>0401</t>
  </si>
  <si>
    <t>7950400</t>
  </si>
  <si>
    <t>1.4.</t>
  </si>
  <si>
    <t>1.4.1.</t>
  </si>
  <si>
    <t>Социальное обеспечение населения</t>
  </si>
  <si>
    <t>1.4.1.1.</t>
  </si>
  <si>
    <t xml:space="preserve">Назначение, выплата, перерасчёт ежемесячной 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</t>
  </si>
  <si>
    <t>1.4.1.1.1.</t>
  </si>
  <si>
    <t>Социальные выплаты</t>
  </si>
  <si>
    <t>005</t>
  </si>
  <si>
    <t>3.3.</t>
  </si>
  <si>
    <t>3.3.1.</t>
  </si>
  <si>
    <t>3.3.1.1.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</si>
  <si>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местного бюджета</t>
  </si>
  <si>
    <t>0020504</t>
  </si>
  <si>
    <t>Расходы на выплату вознаграждения приемным родителям за счет средств местного бюджета</t>
  </si>
  <si>
    <t>Исполнение местного бюджета муниципального образования город Петергоф</t>
  </si>
  <si>
    <t>за 2011 год по ведомственной структуре расходов местного бюджета</t>
  </si>
  <si>
    <t>Код вида расходов</t>
  </si>
  <si>
    <t>Утверждено по бюджету на 2011 год, тыс. руб.</t>
  </si>
  <si>
    <t>Код целе-вой статьи</t>
  </si>
  <si>
    <t>Исполнено на отчет-ную дату, тыс. руб.</t>
  </si>
  <si>
    <t>%  испол-нения</t>
  </si>
  <si>
    <t>5050100</t>
  </si>
  <si>
    <t>Благоустройство</t>
  </si>
  <si>
    <t>3150100</t>
  </si>
  <si>
    <t>6000105</t>
  </si>
  <si>
    <t>Организация установки указателей с названиями улиц и номерами домов на территории муниципального образования</t>
  </si>
  <si>
    <t>7950500</t>
  </si>
  <si>
    <t>7950600</t>
  </si>
  <si>
    <t>7950700</t>
  </si>
  <si>
    <t>7950800</t>
  </si>
  <si>
    <t>7950900</t>
  </si>
  <si>
    <t>4100100</t>
  </si>
  <si>
    <t>8.2.</t>
  </si>
  <si>
    <t>8.2.1.</t>
  </si>
  <si>
    <t>8.2.1.1.</t>
  </si>
  <si>
    <t>8.2.2.</t>
  </si>
  <si>
    <t>8.2.2.1.</t>
  </si>
  <si>
    <t>8.2.3.</t>
  </si>
  <si>
    <t>8.2.3.1.</t>
  </si>
  <si>
    <t>8.2.4.</t>
  </si>
  <si>
    <t>8.2.4.1.</t>
  </si>
  <si>
    <t>8.2.5.</t>
  </si>
  <si>
    <t>8.2.5.1.</t>
  </si>
  <si>
    <t>Муниципальная целевая программа "Осуществление благоустройства территории муниципального образования", за счёт средств субсидии</t>
  </si>
  <si>
    <t>Муниципальная целевая программа "Петергоф- город цветов"</t>
  </si>
  <si>
    <t>6000501</t>
  </si>
  <si>
    <t>6000402</t>
  </si>
  <si>
    <t>6000205</t>
  </si>
  <si>
    <t>6000401</t>
  </si>
  <si>
    <t>6000301</t>
  </si>
  <si>
    <t>6000502</t>
  </si>
  <si>
    <t>6000202</t>
  </si>
  <si>
    <t>6000101</t>
  </si>
  <si>
    <t>6000103</t>
  </si>
  <si>
    <t>6000104</t>
  </si>
  <si>
    <t>6000102</t>
  </si>
  <si>
    <t>7950300</t>
  </si>
  <si>
    <t>3450100</t>
  </si>
  <si>
    <t>6000106</t>
  </si>
  <si>
    <t>6000201</t>
  </si>
  <si>
    <t>6000203</t>
  </si>
  <si>
    <t>6000204</t>
  </si>
  <si>
    <t>6000503</t>
  </si>
  <si>
    <t>6000504</t>
  </si>
  <si>
    <t>6000505</t>
  </si>
  <si>
    <t>4310100</t>
  </si>
  <si>
    <t>4310200</t>
  </si>
  <si>
    <t>4409900</t>
  </si>
  <si>
    <t>4500100</t>
  </si>
  <si>
    <t>4500200</t>
  </si>
  <si>
    <t>5201301</t>
  </si>
  <si>
    <t>5201302</t>
  </si>
  <si>
    <t>5201303</t>
  </si>
  <si>
    <t>5120101</t>
  </si>
  <si>
    <t>5120102</t>
  </si>
  <si>
    <t>5129900</t>
  </si>
  <si>
    <t>4570200</t>
  </si>
  <si>
    <t>муниципального образования город Петергоф от 24 мая 2012г. №43</t>
  </si>
  <si>
    <t>Приложение №2 к  решению Муниципального Совета</t>
  </si>
  <si>
    <t>Код ГРБС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</si>
</sst>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56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0" fontId="5" fillId="0" borderId="0" xfId="0" applyFont="1" applyAlignment="1">
      <alignment vertical="distributed"/>
    </xf>
    <xf numFmtId="16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right" vertical="distributed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 vertical="distributed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vertical="justify"/>
    </xf>
    <xf numFmtId="164" fontId="11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" fontId="10" fillId="0" borderId="10" xfId="0" applyNumberFormat="1" applyFont="1" applyBorder="1" applyAlignment="1">
      <alignment horizontal="center"/>
    </xf>
    <xf numFmtId="164" fontId="10" fillId="33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 shrinkToFi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164" fontId="1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0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vertical="justify"/>
    </xf>
    <xf numFmtId="164" fontId="17" fillId="0" borderId="10" xfId="0" applyNumberFormat="1" applyFont="1" applyBorder="1" applyAlignment="1">
      <alignment/>
    </xf>
    <xf numFmtId="10" fontId="17" fillId="0" borderId="10" xfId="0" applyNumberFormat="1" applyFont="1" applyBorder="1" applyAlignment="1">
      <alignment/>
    </xf>
    <xf numFmtId="16" fontId="16" fillId="0" borderId="10" xfId="0" applyNumberFormat="1" applyFont="1" applyBorder="1" applyAlignment="1">
      <alignment horizontal="center"/>
    </xf>
    <xf numFmtId="164" fontId="18" fillId="33" borderId="10" xfId="0" applyNumberFormat="1" applyFont="1" applyFill="1" applyBorder="1" applyAlignment="1">
      <alignment/>
    </xf>
    <xf numFmtId="10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64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49" fontId="2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wrapText="1"/>
    </xf>
    <xf numFmtId="164" fontId="60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4" fillId="0" borderId="10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165" fontId="24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5" fontId="25" fillId="0" borderId="10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right" wrapText="1"/>
    </xf>
    <xf numFmtId="164" fontId="26" fillId="0" borderId="10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distributed"/>
    </xf>
    <xf numFmtId="49" fontId="5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center" vertical="distributed"/>
    </xf>
    <xf numFmtId="0" fontId="22" fillId="0" borderId="12" xfId="0" applyFont="1" applyBorder="1" applyAlignment="1">
      <alignment horizontal="center" vertical="distributed"/>
    </xf>
    <xf numFmtId="0" fontId="22" fillId="0" borderId="13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vertical="distributed"/>
    </xf>
    <xf numFmtId="0" fontId="4" fillId="0" borderId="13" xfId="0" applyFont="1" applyBorder="1" applyAlignment="1">
      <alignment horizontal="left" vertical="distributed"/>
    </xf>
    <xf numFmtId="0" fontId="8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22" fillId="0" borderId="11" xfId="0" applyFont="1" applyBorder="1" applyAlignment="1">
      <alignment horizontal="left" vertical="distributed" wrapText="1"/>
    </xf>
    <xf numFmtId="0" fontId="23" fillId="0" borderId="12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left" vertical="distributed" wrapText="1"/>
    </xf>
    <xf numFmtId="0" fontId="0" fillId="0" borderId="12" xfId="0" applyBorder="1" applyAlignment="1">
      <alignment horizontal="left" vertical="distributed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distributed"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8" fillId="0" borderId="12" xfId="0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center" vertical="distributed"/>
    </xf>
    <xf numFmtId="0" fontId="20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49" fontId="4" fillId="0" borderId="10" xfId="0" applyNumberFormat="1" applyFont="1" applyBorder="1" applyAlignment="1">
      <alignment horizontal="left" vertical="distributed"/>
    </xf>
    <xf numFmtId="0" fontId="2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distributed" wrapText="1"/>
    </xf>
    <xf numFmtId="0" fontId="8" fillId="0" borderId="12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22" fillId="0" borderId="11" xfId="0" applyFont="1" applyBorder="1" applyAlignment="1">
      <alignment horizontal="center" vertical="distributed" wrapText="1"/>
    </xf>
    <xf numFmtId="0" fontId="22" fillId="0" borderId="12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wrapText="1" shrinkToFit="1"/>
    </xf>
    <xf numFmtId="0" fontId="4" fillId="0" borderId="12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8" fillId="0" borderId="11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24" fillId="0" borderId="12" xfId="0" applyFont="1" applyBorder="1" applyAlignment="1">
      <alignment horizontal="center" vertical="distributed"/>
    </xf>
    <xf numFmtId="0" fontId="2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22" fillId="0" borderId="10" xfId="0" applyFont="1" applyBorder="1" applyAlignment="1">
      <alignment horizontal="left" vertical="distributed"/>
    </xf>
    <xf numFmtId="0" fontId="22" fillId="0" borderId="11" xfId="0" applyFont="1" applyBorder="1" applyAlignment="1">
      <alignment horizontal="left" vertical="distributed"/>
    </xf>
    <xf numFmtId="0" fontId="22" fillId="0" borderId="12" xfId="0" applyFont="1" applyBorder="1" applyAlignment="1">
      <alignment horizontal="left" vertical="distributed"/>
    </xf>
    <xf numFmtId="0" fontId="22" fillId="0" borderId="13" xfId="0" applyFont="1" applyBorder="1" applyAlignment="1">
      <alignment horizontal="left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62" fillId="0" borderId="12" xfId="0" applyFont="1" applyBorder="1" applyAlignment="1">
      <alignment horizontal="center" vertical="distributed"/>
    </xf>
    <xf numFmtId="0" fontId="62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22" fillId="0" borderId="11" xfId="0" applyFont="1" applyBorder="1" applyAlignment="1">
      <alignment horizontal="center" wrapText="1" shrinkToFit="1"/>
    </xf>
    <xf numFmtId="0" fontId="23" fillId="0" borderId="12" xfId="0" applyFont="1" applyBorder="1" applyAlignment="1">
      <alignment horizontal="center" wrapText="1" shrinkToFit="1"/>
    </xf>
    <xf numFmtId="0" fontId="23" fillId="0" borderId="13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12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14" xfId="0" applyFont="1" applyBorder="1" applyAlignment="1">
      <alignment horizontal="center" wrapText="1" shrinkToFit="1"/>
    </xf>
    <xf numFmtId="0" fontId="12" fillId="0" borderId="14" xfId="0" applyFont="1" applyBorder="1" applyAlignment="1">
      <alignment horizontal="center" wrapText="1" shrinkToFi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19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Layout" workbookViewId="0" topLeftCell="A168">
      <selection activeCell="E1" sqref="E1:K1"/>
    </sheetView>
  </sheetViews>
  <sheetFormatPr defaultColWidth="9.140625" defaultRowHeight="15"/>
  <cols>
    <col min="1" max="1" width="7.421875" style="5" customWidth="1"/>
    <col min="2" max="3" width="9.140625" style="5" customWidth="1"/>
    <col min="4" max="4" width="21.421875" style="5" customWidth="1"/>
    <col min="5" max="6" width="6.421875" style="5" customWidth="1"/>
    <col min="7" max="7" width="8.57421875" style="5" customWidth="1"/>
    <col min="8" max="8" width="6.421875" style="5" customWidth="1"/>
    <col min="9" max="9" width="10.00390625" style="5" customWidth="1"/>
    <col min="10" max="10" width="9.28125" style="5" customWidth="1"/>
    <col min="11" max="11" width="7.421875" style="5" customWidth="1"/>
    <col min="12" max="14" width="9.140625" style="5" customWidth="1"/>
    <col min="15" max="15" width="8.8515625" style="5" customWidth="1"/>
    <col min="16" max="16384" width="9.140625" style="5" customWidth="1"/>
  </cols>
  <sheetData>
    <row r="1" spans="5:11" ht="15">
      <c r="E1" s="207" t="s">
        <v>371</v>
      </c>
      <c r="F1" s="184"/>
      <c r="G1" s="184"/>
      <c r="H1" s="184"/>
      <c r="I1" s="184"/>
      <c r="J1" s="184"/>
      <c r="K1" s="184"/>
    </row>
    <row r="2" spans="5:9" ht="1.5" customHeight="1">
      <c r="E2" s="151" t="s">
        <v>225</v>
      </c>
      <c r="F2" s="151"/>
      <c r="G2" s="151"/>
      <c r="H2" s="151"/>
      <c r="I2" s="151"/>
    </row>
    <row r="3" spans="4:9" ht="15" customHeight="1" hidden="1">
      <c r="D3" s="184" t="s">
        <v>225</v>
      </c>
      <c r="E3" s="184"/>
      <c r="F3" s="184"/>
      <c r="G3" s="184"/>
      <c r="H3" s="184"/>
      <c r="I3" s="184"/>
    </row>
    <row r="4" spans="5:9" ht="15" customHeight="1" hidden="1">
      <c r="E4" s="184" t="s">
        <v>225</v>
      </c>
      <c r="F4" s="184"/>
      <c r="G4" s="184"/>
      <c r="H4" s="184"/>
      <c r="I4" s="184"/>
    </row>
    <row r="5" spans="3:5" ht="15" customHeight="1" hidden="1">
      <c r="C5" s="143"/>
      <c r="D5" s="143"/>
      <c r="E5" s="143"/>
    </row>
    <row r="6" spans="1:11" s="13" customFormat="1" ht="15">
      <c r="A6" s="207" t="s">
        <v>370</v>
      </c>
      <c r="B6" s="207"/>
      <c r="C6" s="207"/>
      <c r="D6" s="207"/>
      <c r="E6" s="207"/>
      <c r="F6" s="207"/>
      <c r="G6" s="207"/>
      <c r="H6" s="208"/>
      <c r="I6" s="208"/>
      <c r="J6" s="208"/>
      <c r="K6" s="208"/>
    </row>
    <row r="7" spans="1:11" s="13" customFormat="1" ht="15">
      <c r="A7" s="108"/>
      <c r="B7" s="108"/>
      <c r="C7" s="108"/>
      <c r="D7" s="108"/>
      <c r="E7" s="108"/>
      <c r="F7" s="108"/>
      <c r="G7" s="108"/>
      <c r="H7" s="109"/>
      <c r="I7" s="109"/>
      <c r="J7" s="109"/>
      <c r="K7" s="109"/>
    </row>
    <row r="8" spans="1:11" ht="15.75">
      <c r="A8" s="209" t="s">
        <v>307</v>
      </c>
      <c r="B8" s="209"/>
      <c r="C8" s="209"/>
      <c r="D8" s="209"/>
      <c r="E8" s="209"/>
      <c r="F8" s="209"/>
      <c r="G8" s="209"/>
      <c r="H8" s="210"/>
      <c r="I8" s="210"/>
      <c r="J8" s="210"/>
      <c r="K8" s="210"/>
    </row>
    <row r="9" spans="1:11" ht="15.75">
      <c r="A9" s="107"/>
      <c r="B9" s="209" t="s">
        <v>308</v>
      </c>
      <c r="C9" s="210"/>
      <c r="D9" s="210"/>
      <c r="E9" s="210"/>
      <c r="F9" s="210"/>
      <c r="G9" s="210"/>
      <c r="H9" s="210"/>
      <c r="I9" s="210"/>
      <c r="J9" s="210"/>
      <c r="K9" s="119"/>
    </row>
    <row r="11" spans="1:11" ht="104.25" customHeight="1">
      <c r="A11" s="22" t="s">
        <v>120</v>
      </c>
      <c r="B11" s="185" t="s">
        <v>119</v>
      </c>
      <c r="C11" s="186"/>
      <c r="D11" s="187"/>
      <c r="E11" s="228" t="s">
        <v>372</v>
      </c>
      <c r="F11" s="24" t="s">
        <v>0</v>
      </c>
      <c r="G11" s="120" t="s">
        <v>311</v>
      </c>
      <c r="H11" s="23" t="s">
        <v>309</v>
      </c>
      <c r="I11" s="24" t="s">
        <v>310</v>
      </c>
      <c r="J11" s="102" t="s">
        <v>312</v>
      </c>
      <c r="K11" s="102" t="s">
        <v>313</v>
      </c>
    </row>
    <row r="12" spans="1:11" ht="62.25" customHeight="1">
      <c r="A12" s="25" t="s">
        <v>47</v>
      </c>
      <c r="B12" s="147" t="s">
        <v>121</v>
      </c>
      <c r="C12" s="147"/>
      <c r="D12" s="147"/>
      <c r="E12" s="15">
        <v>901</v>
      </c>
      <c r="F12" s="15"/>
      <c r="G12" s="18"/>
      <c r="H12" s="15"/>
      <c r="I12" s="16">
        <f>SUM(I13+I25)</f>
        <v>3452.8</v>
      </c>
      <c r="J12" s="16">
        <f>SUM(J13+J25)</f>
        <v>3450.7</v>
      </c>
      <c r="K12" s="69">
        <f>J12/I12</f>
        <v>0.9993917979610749</v>
      </c>
    </row>
    <row r="13" spans="1:11" ht="30.75" customHeight="1">
      <c r="A13" s="25" t="s">
        <v>1</v>
      </c>
      <c r="B13" s="188" t="s">
        <v>46</v>
      </c>
      <c r="C13" s="188"/>
      <c r="D13" s="188"/>
      <c r="E13" s="15">
        <v>901</v>
      </c>
      <c r="F13" s="18" t="s">
        <v>48</v>
      </c>
      <c r="G13" s="18"/>
      <c r="H13" s="15"/>
      <c r="I13" s="16">
        <f>SUM(I14+I17+I22)</f>
        <v>3401.4</v>
      </c>
      <c r="J13" s="16">
        <f>SUM(J14+J17+J22)</f>
        <v>3399.3999999999996</v>
      </c>
      <c r="K13" s="69">
        <f aca="true" t="shared" si="0" ref="K13:K75">J13/I13</f>
        <v>0.9994120068207207</v>
      </c>
    </row>
    <row r="14" spans="1:11" s="9" customFormat="1" ht="70.5" customHeight="1">
      <c r="A14" s="25" t="s">
        <v>2</v>
      </c>
      <c r="B14" s="147" t="s">
        <v>3</v>
      </c>
      <c r="C14" s="147"/>
      <c r="D14" s="147"/>
      <c r="E14" s="15">
        <v>901</v>
      </c>
      <c r="F14" s="18" t="s">
        <v>5</v>
      </c>
      <c r="G14" s="18"/>
      <c r="H14" s="15"/>
      <c r="I14" s="16">
        <v>917.4</v>
      </c>
      <c r="J14" s="16">
        <f>J15</f>
        <v>917.2</v>
      </c>
      <c r="K14" s="110">
        <f t="shared" si="0"/>
        <v>0.999781992587748</v>
      </c>
    </row>
    <row r="15" spans="1:11" s="113" customFormat="1" ht="79.5" customHeight="1">
      <c r="A15" s="111" t="s">
        <v>4</v>
      </c>
      <c r="B15" s="123" t="s">
        <v>195</v>
      </c>
      <c r="C15" s="124"/>
      <c r="D15" s="125"/>
      <c r="E15" s="104">
        <v>901</v>
      </c>
      <c r="F15" s="105" t="s">
        <v>5</v>
      </c>
      <c r="G15" s="105" t="s">
        <v>8</v>
      </c>
      <c r="H15" s="104"/>
      <c r="I15" s="106">
        <f>I16</f>
        <v>917.4</v>
      </c>
      <c r="J15" s="106">
        <f>J16</f>
        <v>917.2</v>
      </c>
      <c r="K15" s="114">
        <f t="shared" si="0"/>
        <v>0.999781992587748</v>
      </c>
    </row>
    <row r="16" spans="1:11" ht="33" customHeight="1">
      <c r="A16" s="26" t="s">
        <v>6</v>
      </c>
      <c r="B16" s="136" t="s">
        <v>7</v>
      </c>
      <c r="C16" s="136"/>
      <c r="D16" s="136"/>
      <c r="E16" s="4">
        <v>901</v>
      </c>
      <c r="F16" s="3" t="s">
        <v>5</v>
      </c>
      <c r="G16" s="27" t="s">
        <v>8</v>
      </c>
      <c r="H16" s="4">
        <v>500</v>
      </c>
      <c r="I16" s="28">
        <v>917.4</v>
      </c>
      <c r="J16" s="28">
        <v>917.2</v>
      </c>
      <c r="K16" s="70">
        <f t="shared" si="0"/>
        <v>0.999781992587748</v>
      </c>
    </row>
    <row r="17" spans="1:11" ht="94.5" customHeight="1">
      <c r="A17" s="25" t="s">
        <v>9</v>
      </c>
      <c r="B17" s="147" t="s">
        <v>10</v>
      </c>
      <c r="C17" s="147"/>
      <c r="D17" s="147"/>
      <c r="E17" s="15">
        <v>901</v>
      </c>
      <c r="F17" s="18" t="s">
        <v>11</v>
      </c>
      <c r="G17" s="27"/>
      <c r="H17" s="4"/>
      <c r="I17" s="16">
        <f>SUM(I18+I20)</f>
        <v>2388</v>
      </c>
      <c r="J17" s="16">
        <f>SUM(J18+J20)</f>
        <v>2386.2</v>
      </c>
      <c r="K17" s="69">
        <f t="shared" si="0"/>
        <v>0.9992462311557788</v>
      </c>
    </row>
    <row r="18" spans="1:11" s="113" customFormat="1" ht="65.25" customHeight="1">
      <c r="A18" s="111" t="s">
        <v>12</v>
      </c>
      <c r="B18" s="123" t="s">
        <v>13</v>
      </c>
      <c r="C18" s="124"/>
      <c r="D18" s="125"/>
      <c r="E18" s="104">
        <v>901</v>
      </c>
      <c r="F18" s="105" t="s">
        <v>11</v>
      </c>
      <c r="G18" s="105" t="s">
        <v>14</v>
      </c>
      <c r="H18" s="104"/>
      <c r="I18" s="106">
        <f>SUM(I19)</f>
        <v>767.8</v>
      </c>
      <c r="J18" s="106">
        <v>766.2</v>
      </c>
      <c r="K18" s="112">
        <f t="shared" si="0"/>
        <v>0.9979161239906227</v>
      </c>
    </row>
    <row r="19" spans="1:11" ht="32.25" customHeight="1">
      <c r="A19" s="26" t="s">
        <v>15</v>
      </c>
      <c r="B19" s="136" t="s">
        <v>7</v>
      </c>
      <c r="C19" s="136"/>
      <c r="D19" s="136"/>
      <c r="E19" s="4">
        <v>901</v>
      </c>
      <c r="F19" s="27" t="s">
        <v>11</v>
      </c>
      <c r="G19" s="27" t="s">
        <v>14</v>
      </c>
      <c r="H19" s="4">
        <v>500</v>
      </c>
      <c r="I19" s="28">
        <v>767.8</v>
      </c>
      <c r="J19" s="28">
        <v>766.2</v>
      </c>
      <c r="K19" s="70">
        <f t="shared" si="0"/>
        <v>0.9979161239906227</v>
      </c>
    </row>
    <row r="20" spans="1:11" s="113" customFormat="1" ht="46.5" customHeight="1">
      <c r="A20" s="111" t="s">
        <v>16</v>
      </c>
      <c r="B20" s="123" t="s">
        <v>18</v>
      </c>
      <c r="C20" s="124"/>
      <c r="D20" s="125"/>
      <c r="E20" s="104">
        <v>901</v>
      </c>
      <c r="F20" s="105" t="s">
        <v>11</v>
      </c>
      <c r="G20" s="105" t="s">
        <v>19</v>
      </c>
      <c r="H20" s="104"/>
      <c r="I20" s="106">
        <f>SUM(I21)</f>
        <v>1620.2</v>
      </c>
      <c r="J20" s="106">
        <f>SUM(J21)</f>
        <v>1620</v>
      </c>
      <c r="K20" s="114">
        <f t="shared" si="0"/>
        <v>0.9998765584495741</v>
      </c>
    </row>
    <row r="21" spans="1:11" ht="33" customHeight="1">
      <c r="A21" s="26" t="s">
        <v>17</v>
      </c>
      <c r="B21" s="136" t="s">
        <v>7</v>
      </c>
      <c r="C21" s="136"/>
      <c r="D21" s="136"/>
      <c r="E21" s="4">
        <v>901</v>
      </c>
      <c r="F21" s="27" t="s">
        <v>11</v>
      </c>
      <c r="G21" s="27" t="s">
        <v>19</v>
      </c>
      <c r="H21" s="4">
        <v>500</v>
      </c>
      <c r="I21" s="28">
        <v>1620.2</v>
      </c>
      <c r="J21" s="28">
        <v>1620</v>
      </c>
      <c r="K21" s="70">
        <f t="shared" si="0"/>
        <v>0.9998765584495741</v>
      </c>
    </row>
    <row r="22" spans="1:11" s="9" customFormat="1" ht="18" customHeight="1">
      <c r="A22" s="25" t="s">
        <v>20</v>
      </c>
      <c r="B22" s="144" t="s">
        <v>21</v>
      </c>
      <c r="C22" s="145"/>
      <c r="D22" s="146"/>
      <c r="E22" s="15">
        <v>901</v>
      </c>
      <c r="F22" s="18" t="s">
        <v>143</v>
      </c>
      <c r="G22" s="18"/>
      <c r="H22" s="15"/>
      <c r="I22" s="16">
        <v>96</v>
      </c>
      <c r="J22" s="16">
        <v>96</v>
      </c>
      <c r="K22" s="110">
        <f t="shared" si="0"/>
        <v>1</v>
      </c>
    </row>
    <row r="23" spans="1:11" s="113" customFormat="1" ht="63" customHeight="1">
      <c r="A23" s="89" t="s">
        <v>22</v>
      </c>
      <c r="B23" s="123" t="s">
        <v>136</v>
      </c>
      <c r="C23" s="124"/>
      <c r="D23" s="125"/>
      <c r="E23" s="104">
        <v>901</v>
      </c>
      <c r="F23" s="105" t="s">
        <v>143</v>
      </c>
      <c r="G23" s="105" t="s">
        <v>122</v>
      </c>
      <c r="H23" s="105"/>
      <c r="I23" s="106">
        <f>I24</f>
        <v>96</v>
      </c>
      <c r="J23" s="106">
        <v>96</v>
      </c>
      <c r="K23" s="114">
        <f t="shared" si="0"/>
        <v>1</v>
      </c>
    </row>
    <row r="24" spans="1:11" s="13" customFormat="1" ht="18.75" customHeight="1">
      <c r="A24" s="29" t="s">
        <v>23</v>
      </c>
      <c r="B24" s="126" t="s">
        <v>241</v>
      </c>
      <c r="C24" s="211"/>
      <c r="D24" s="212"/>
      <c r="E24" s="2">
        <v>901</v>
      </c>
      <c r="F24" s="3" t="s">
        <v>143</v>
      </c>
      <c r="G24" s="3" t="s">
        <v>122</v>
      </c>
      <c r="H24" s="3" t="s">
        <v>239</v>
      </c>
      <c r="I24" s="19">
        <v>96</v>
      </c>
      <c r="J24" s="19">
        <f>J23</f>
        <v>96</v>
      </c>
      <c r="K24" s="17">
        <f t="shared" si="0"/>
        <v>1</v>
      </c>
    </row>
    <row r="25" spans="1:11" ht="21" customHeight="1">
      <c r="A25" s="15" t="s">
        <v>293</v>
      </c>
      <c r="B25" s="129" t="s">
        <v>107</v>
      </c>
      <c r="C25" s="139"/>
      <c r="D25" s="139"/>
      <c r="E25" s="90">
        <v>901</v>
      </c>
      <c r="F25" s="90">
        <v>1000</v>
      </c>
      <c r="G25" s="121"/>
      <c r="H25" s="90"/>
      <c r="I25" s="90">
        <v>51.4</v>
      </c>
      <c r="J25" s="90">
        <f>J26</f>
        <v>51.3</v>
      </c>
      <c r="K25" s="70">
        <f t="shared" si="0"/>
        <v>0.9980544747081712</v>
      </c>
    </row>
    <row r="26" spans="1:11" ht="21.75" customHeight="1">
      <c r="A26" s="15" t="s">
        <v>294</v>
      </c>
      <c r="B26" s="129" t="s">
        <v>295</v>
      </c>
      <c r="C26" s="130"/>
      <c r="D26" s="130"/>
      <c r="E26" s="91">
        <v>901</v>
      </c>
      <c r="F26" s="91">
        <v>1003</v>
      </c>
      <c r="G26" s="122"/>
      <c r="H26" s="91"/>
      <c r="I26" s="90">
        <v>51.4</v>
      </c>
      <c r="J26" s="91">
        <f>J27</f>
        <v>51.3</v>
      </c>
      <c r="K26" s="70">
        <f t="shared" si="0"/>
        <v>0.9980544747081712</v>
      </c>
    </row>
    <row r="27" spans="1:11" ht="233.25" customHeight="1">
      <c r="A27" s="2" t="s">
        <v>296</v>
      </c>
      <c r="B27" s="131" t="s">
        <v>297</v>
      </c>
      <c r="C27" s="132"/>
      <c r="D27" s="132"/>
      <c r="E27" s="92">
        <v>901</v>
      </c>
      <c r="F27" s="92">
        <v>1003</v>
      </c>
      <c r="G27" s="115" t="s">
        <v>314</v>
      </c>
      <c r="H27" s="92"/>
      <c r="I27" s="93">
        <v>51.4</v>
      </c>
      <c r="J27" s="92">
        <f>J28</f>
        <v>51.3</v>
      </c>
      <c r="K27" s="70">
        <f t="shared" si="0"/>
        <v>0.9980544747081712</v>
      </c>
    </row>
    <row r="28" spans="1:11" ht="21.75" customHeight="1">
      <c r="A28" s="2" t="s">
        <v>298</v>
      </c>
      <c r="B28" s="133" t="s">
        <v>299</v>
      </c>
      <c r="C28" s="134"/>
      <c r="D28" s="134"/>
      <c r="E28" s="93">
        <v>901</v>
      </c>
      <c r="F28" s="93">
        <v>1003</v>
      </c>
      <c r="G28" s="95">
        <v>5050100</v>
      </c>
      <c r="H28" s="95" t="s">
        <v>300</v>
      </c>
      <c r="I28" s="93">
        <v>51.4</v>
      </c>
      <c r="J28" s="93">
        <v>51.3</v>
      </c>
      <c r="K28" s="70">
        <f t="shared" si="0"/>
        <v>0.9980544747081712</v>
      </c>
    </row>
    <row r="29" spans="1:11" s="9" customFormat="1" ht="51.75" customHeight="1">
      <c r="A29" s="25" t="s">
        <v>129</v>
      </c>
      <c r="B29" s="144" t="s">
        <v>123</v>
      </c>
      <c r="C29" s="145"/>
      <c r="D29" s="146"/>
      <c r="E29" s="15">
        <v>984</v>
      </c>
      <c r="F29" s="18"/>
      <c r="G29" s="18"/>
      <c r="H29" s="15"/>
      <c r="I29" s="16">
        <f>SUM(I30+I53+I62+I72+I135+I139+I145+I153+I168+I178)</f>
        <v>154387</v>
      </c>
      <c r="J29" s="16">
        <f>SUM(J30+J53+J62+J72+J135+J139+J145+J153+J168+J178)</f>
        <v>144854</v>
      </c>
      <c r="K29" s="69">
        <f t="shared" si="0"/>
        <v>0.9382525730793396</v>
      </c>
    </row>
    <row r="30" spans="1:11" s="9" customFormat="1" ht="30" customHeight="1">
      <c r="A30" s="25" t="s">
        <v>1</v>
      </c>
      <c r="B30" s="181" t="s">
        <v>46</v>
      </c>
      <c r="C30" s="182"/>
      <c r="D30" s="183"/>
      <c r="E30" s="15">
        <v>984</v>
      </c>
      <c r="F30" s="18" t="s">
        <v>48</v>
      </c>
      <c r="G30" s="18"/>
      <c r="H30" s="15"/>
      <c r="I30" s="16">
        <f>SUM(I31+I38+I41)</f>
        <v>15890.699999999999</v>
      </c>
      <c r="J30" s="16">
        <f>SUM(J31+J38+J41)</f>
        <v>15806.699999999999</v>
      </c>
      <c r="K30" s="69">
        <f t="shared" si="0"/>
        <v>0.9947138892559799</v>
      </c>
    </row>
    <row r="31" spans="1:11" ht="127.5" customHeight="1">
      <c r="A31" s="25" t="s">
        <v>2</v>
      </c>
      <c r="B31" s="147" t="s">
        <v>137</v>
      </c>
      <c r="C31" s="147"/>
      <c r="D31" s="147"/>
      <c r="E31" s="15">
        <v>984</v>
      </c>
      <c r="F31" s="18" t="s">
        <v>25</v>
      </c>
      <c r="G31" s="27"/>
      <c r="H31" s="4"/>
      <c r="I31" s="16">
        <f>SUM(I32+I34+I36)</f>
        <v>14949.9</v>
      </c>
      <c r="J31" s="16">
        <f>SUM(J32+J34+J36)</f>
        <v>14874.199999999999</v>
      </c>
      <c r="K31" s="70">
        <f t="shared" si="0"/>
        <v>0.9949364209794045</v>
      </c>
    </row>
    <row r="32" spans="1:11" s="13" customFormat="1" ht="48.75" customHeight="1">
      <c r="A32" s="89" t="s">
        <v>4</v>
      </c>
      <c r="B32" s="123" t="s">
        <v>26</v>
      </c>
      <c r="C32" s="124"/>
      <c r="D32" s="125"/>
      <c r="E32" s="104">
        <v>984</v>
      </c>
      <c r="F32" s="105" t="s">
        <v>25</v>
      </c>
      <c r="G32" s="105" t="s">
        <v>27</v>
      </c>
      <c r="H32" s="104"/>
      <c r="I32" s="106">
        <f>SUM(I33)</f>
        <v>802.3</v>
      </c>
      <c r="J32" s="106">
        <f>SUM(J33)</f>
        <v>796.8</v>
      </c>
      <c r="K32" s="112">
        <f t="shared" si="0"/>
        <v>0.993144708961735</v>
      </c>
    </row>
    <row r="33" spans="1:11" ht="31.5" customHeight="1">
      <c r="A33" s="29" t="s">
        <v>6</v>
      </c>
      <c r="B33" s="136" t="s">
        <v>7</v>
      </c>
      <c r="C33" s="136"/>
      <c r="D33" s="136"/>
      <c r="E33" s="2">
        <v>984</v>
      </c>
      <c r="F33" s="27" t="s">
        <v>25</v>
      </c>
      <c r="G33" s="27" t="s">
        <v>27</v>
      </c>
      <c r="H33" s="4">
        <v>500</v>
      </c>
      <c r="I33" s="28">
        <v>802.3</v>
      </c>
      <c r="J33" s="28">
        <v>796.8</v>
      </c>
      <c r="K33" s="70">
        <f t="shared" si="0"/>
        <v>0.993144708961735</v>
      </c>
    </row>
    <row r="34" spans="1:11" s="13" customFormat="1" ht="62.25" customHeight="1">
      <c r="A34" s="89" t="s">
        <v>131</v>
      </c>
      <c r="B34" s="123" t="s">
        <v>28</v>
      </c>
      <c r="C34" s="124"/>
      <c r="D34" s="125"/>
      <c r="E34" s="104">
        <v>984</v>
      </c>
      <c r="F34" s="105" t="s">
        <v>25</v>
      </c>
      <c r="G34" s="105" t="s">
        <v>29</v>
      </c>
      <c r="H34" s="104"/>
      <c r="I34" s="106">
        <f>SUM(I35)</f>
        <v>14084</v>
      </c>
      <c r="J34" s="106">
        <f>SUM(J35)</f>
        <v>14013.8</v>
      </c>
      <c r="K34" s="112">
        <f t="shared" si="0"/>
        <v>0.9950156205623402</v>
      </c>
    </row>
    <row r="35" spans="1:11" ht="33" customHeight="1">
      <c r="A35" s="29" t="s">
        <v>132</v>
      </c>
      <c r="B35" s="136" t="s">
        <v>7</v>
      </c>
      <c r="C35" s="136"/>
      <c r="D35" s="136"/>
      <c r="E35" s="2">
        <v>984</v>
      </c>
      <c r="F35" s="27" t="s">
        <v>25</v>
      </c>
      <c r="G35" s="27" t="s">
        <v>29</v>
      </c>
      <c r="H35" s="4">
        <v>500</v>
      </c>
      <c r="I35" s="28">
        <v>14084</v>
      </c>
      <c r="J35" s="28">
        <v>14013.8</v>
      </c>
      <c r="K35" s="70">
        <f t="shared" si="0"/>
        <v>0.9950156205623402</v>
      </c>
    </row>
    <row r="36" spans="1:11" s="113" customFormat="1" ht="55.5" customHeight="1">
      <c r="A36" s="89" t="s">
        <v>187</v>
      </c>
      <c r="B36" s="123" t="s">
        <v>32</v>
      </c>
      <c r="C36" s="124"/>
      <c r="D36" s="125"/>
      <c r="E36" s="104">
        <v>984</v>
      </c>
      <c r="F36" s="105" t="s">
        <v>25</v>
      </c>
      <c r="G36" s="105" t="s">
        <v>33</v>
      </c>
      <c r="H36" s="104"/>
      <c r="I36" s="106">
        <f>SUM(I37)</f>
        <v>63.6</v>
      </c>
      <c r="J36" s="106">
        <v>63.6</v>
      </c>
      <c r="K36" s="114">
        <f t="shared" si="0"/>
        <v>1</v>
      </c>
    </row>
    <row r="37" spans="1:11" ht="53.25" customHeight="1">
      <c r="A37" s="29" t="s">
        <v>188</v>
      </c>
      <c r="B37" s="148" t="s">
        <v>31</v>
      </c>
      <c r="C37" s="148"/>
      <c r="D37" s="148"/>
      <c r="E37" s="4">
        <v>984</v>
      </c>
      <c r="F37" s="27" t="s">
        <v>25</v>
      </c>
      <c r="G37" s="27" t="s">
        <v>33</v>
      </c>
      <c r="H37" s="4">
        <v>598</v>
      </c>
      <c r="I37" s="28">
        <v>63.6</v>
      </c>
      <c r="J37" s="28">
        <v>63.6</v>
      </c>
      <c r="K37" s="70">
        <f t="shared" si="0"/>
        <v>1</v>
      </c>
    </row>
    <row r="38" spans="1:11" ht="15.75">
      <c r="A38" s="25" t="s">
        <v>9</v>
      </c>
      <c r="B38" s="135" t="s">
        <v>34</v>
      </c>
      <c r="C38" s="135"/>
      <c r="D38" s="135"/>
      <c r="E38" s="15">
        <v>984</v>
      </c>
      <c r="F38" s="18" t="s">
        <v>144</v>
      </c>
      <c r="G38" s="27"/>
      <c r="H38" s="4"/>
      <c r="I38" s="16">
        <f>SUM(I39)</f>
        <v>8</v>
      </c>
      <c r="J38" s="16">
        <v>0</v>
      </c>
      <c r="K38" s="69">
        <f t="shared" si="0"/>
        <v>0</v>
      </c>
    </row>
    <row r="39" spans="1:11" s="113" customFormat="1" ht="15.75">
      <c r="A39" s="89" t="s">
        <v>12</v>
      </c>
      <c r="B39" s="149" t="s">
        <v>35</v>
      </c>
      <c r="C39" s="149"/>
      <c r="D39" s="149"/>
      <c r="E39" s="104">
        <v>984</v>
      </c>
      <c r="F39" s="105" t="s">
        <v>144</v>
      </c>
      <c r="G39" s="105" t="s">
        <v>36</v>
      </c>
      <c r="H39" s="104"/>
      <c r="I39" s="106">
        <f>I40</f>
        <v>8</v>
      </c>
      <c r="J39" s="106">
        <f>J40</f>
        <v>0</v>
      </c>
      <c r="K39" s="112">
        <f t="shared" si="0"/>
        <v>0</v>
      </c>
    </row>
    <row r="40" spans="1:11" ht="15.75">
      <c r="A40" s="29" t="s">
        <v>15</v>
      </c>
      <c r="B40" s="213" t="s">
        <v>241</v>
      </c>
      <c r="C40" s="214"/>
      <c r="D40" s="215"/>
      <c r="E40" s="2">
        <v>984</v>
      </c>
      <c r="F40" s="3" t="s">
        <v>144</v>
      </c>
      <c r="G40" s="3" t="s">
        <v>36</v>
      </c>
      <c r="H40" s="3" t="s">
        <v>239</v>
      </c>
      <c r="I40" s="28">
        <v>8</v>
      </c>
      <c r="J40" s="28">
        <v>0</v>
      </c>
      <c r="K40" s="70">
        <f t="shared" si="0"/>
        <v>0</v>
      </c>
    </row>
    <row r="41" spans="1:11" ht="21" customHeight="1">
      <c r="A41" s="30" t="s">
        <v>20</v>
      </c>
      <c r="B41" s="140" t="s">
        <v>21</v>
      </c>
      <c r="C41" s="140"/>
      <c r="D41" s="140"/>
      <c r="E41" s="15">
        <v>984</v>
      </c>
      <c r="F41" s="18" t="s">
        <v>143</v>
      </c>
      <c r="G41" s="18"/>
      <c r="H41" s="15"/>
      <c r="I41" s="16">
        <f>SUM(I42+I44+I47+I49+I51)</f>
        <v>932.8</v>
      </c>
      <c r="J41" s="16">
        <f>SUM(J42+J44+J47+J49+J51)</f>
        <v>932.5</v>
      </c>
      <c r="K41" s="110">
        <f t="shared" si="0"/>
        <v>0.9996783876500858</v>
      </c>
    </row>
    <row r="42" spans="1:11" s="113" customFormat="1" ht="48.75" customHeight="1">
      <c r="A42" s="89" t="s">
        <v>22</v>
      </c>
      <c r="B42" s="123" t="s">
        <v>37</v>
      </c>
      <c r="C42" s="124"/>
      <c r="D42" s="125"/>
      <c r="E42" s="104">
        <v>984</v>
      </c>
      <c r="F42" s="105" t="s">
        <v>143</v>
      </c>
      <c r="G42" s="105" t="s">
        <v>38</v>
      </c>
      <c r="H42" s="104"/>
      <c r="I42" s="106">
        <f>SUM(I43)</f>
        <v>20</v>
      </c>
      <c r="J42" s="106">
        <v>20</v>
      </c>
      <c r="K42" s="114">
        <f t="shared" si="0"/>
        <v>1</v>
      </c>
    </row>
    <row r="43" spans="1:11" ht="30" customHeight="1">
      <c r="A43" s="29" t="s">
        <v>23</v>
      </c>
      <c r="B43" s="136" t="s">
        <v>7</v>
      </c>
      <c r="C43" s="136"/>
      <c r="D43" s="136"/>
      <c r="E43" s="2">
        <v>984</v>
      </c>
      <c r="F43" s="27" t="s">
        <v>143</v>
      </c>
      <c r="G43" s="27" t="s">
        <v>38</v>
      </c>
      <c r="H43" s="4">
        <v>500</v>
      </c>
      <c r="I43" s="28">
        <v>20</v>
      </c>
      <c r="J43" s="28">
        <v>20</v>
      </c>
      <c r="K43" s="70">
        <f t="shared" si="0"/>
        <v>1</v>
      </c>
    </row>
    <row r="44" spans="1:11" s="113" customFormat="1" ht="94.5" customHeight="1">
      <c r="A44" s="89" t="s">
        <v>49</v>
      </c>
      <c r="B44" s="123" t="s">
        <v>180</v>
      </c>
      <c r="C44" s="124"/>
      <c r="D44" s="125"/>
      <c r="E44" s="104">
        <v>984</v>
      </c>
      <c r="F44" s="105" t="s">
        <v>143</v>
      </c>
      <c r="G44" s="105" t="s">
        <v>181</v>
      </c>
      <c r="H44" s="104"/>
      <c r="I44" s="106">
        <f>SUM(I45+I46)</f>
        <v>464.5</v>
      </c>
      <c r="J44" s="106">
        <f>SUM(J45+J46)</f>
        <v>464.3</v>
      </c>
      <c r="K44" s="114">
        <f t="shared" si="0"/>
        <v>0.9995694294940797</v>
      </c>
    </row>
    <row r="45" spans="1:11" ht="34.5" customHeight="1">
      <c r="A45" s="29" t="s">
        <v>133</v>
      </c>
      <c r="B45" s="136" t="s">
        <v>7</v>
      </c>
      <c r="C45" s="136"/>
      <c r="D45" s="136"/>
      <c r="E45" s="2">
        <v>984</v>
      </c>
      <c r="F45" s="3" t="s">
        <v>143</v>
      </c>
      <c r="G45" s="3" t="s">
        <v>181</v>
      </c>
      <c r="H45" s="2">
        <v>500</v>
      </c>
      <c r="I45" s="19">
        <v>99.9</v>
      </c>
      <c r="J45" s="28">
        <v>99.8</v>
      </c>
      <c r="K45" s="70">
        <f t="shared" si="0"/>
        <v>0.9989989989989989</v>
      </c>
    </row>
    <row r="46" spans="1:11" ht="32.25" customHeight="1">
      <c r="A46" s="29" t="s">
        <v>240</v>
      </c>
      <c r="B46" s="133" t="s">
        <v>202</v>
      </c>
      <c r="C46" s="202"/>
      <c r="D46" s="203"/>
      <c r="E46" s="2">
        <v>984</v>
      </c>
      <c r="F46" s="3" t="s">
        <v>143</v>
      </c>
      <c r="G46" s="3" t="s">
        <v>181</v>
      </c>
      <c r="H46" s="3" t="s">
        <v>203</v>
      </c>
      <c r="I46" s="19">
        <v>364.6</v>
      </c>
      <c r="J46" s="28">
        <v>364.5</v>
      </c>
      <c r="K46" s="70">
        <f t="shared" si="0"/>
        <v>0.9997257268239166</v>
      </c>
    </row>
    <row r="47" spans="1:11" s="113" customFormat="1" ht="30.75" customHeight="1">
      <c r="A47" s="89" t="s">
        <v>50</v>
      </c>
      <c r="B47" s="123" t="s">
        <v>39</v>
      </c>
      <c r="C47" s="124"/>
      <c r="D47" s="125"/>
      <c r="E47" s="104">
        <v>984</v>
      </c>
      <c r="F47" s="105" t="s">
        <v>143</v>
      </c>
      <c r="G47" s="105" t="s">
        <v>40</v>
      </c>
      <c r="H47" s="104"/>
      <c r="I47" s="106">
        <f>SUM(I48)</f>
        <v>150</v>
      </c>
      <c r="J47" s="106">
        <v>149.9</v>
      </c>
      <c r="K47" s="112">
        <f t="shared" si="0"/>
        <v>0.9993333333333334</v>
      </c>
    </row>
    <row r="48" spans="1:11" ht="32.25" customHeight="1">
      <c r="A48" s="29" t="s">
        <v>51</v>
      </c>
      <c r="B48" s="136" t="s">
        <v>7</v>
      </c>
      <c r="C48" s="136"/>
      <c r="D48" s="136"/>
      <c r="E48" s="4">
        <v>984</v>
      </c>
      <c r="F48" s="27" t="s">
        <v>143</v>
      </c>
      <c r="G48" s="27" t="s">
        <v>40</v>
      </c>
      <c r="H48" s="4">
        <v>500</v>
      </c>
      <c r="I48" s="28">
        <v>150</v>
      </c>
      <c r="J48" s="28">
        <v>149.9</v>
      </c>
      <c r="K48" s="70">
        <f t="shared" si="0"/>
        <v>0.9993333333333334</v>
      </c>
    </row>
    <row r="49" spans="1:11" s="113" customFormat="1" ht="125.25" customHeight="1">
      <c r="A49" s="89" t="s">
        <v>52</v>
      </c>
      <c r="B49" s="123" t="s">
        <v>182</v>
      </c>
      <c r="C49" s="124"/>
      <c r="D49" s="125"/>
      <c r="E49" s="104">
        <v>984</v>
      </c>
      <c r="F49" s="105" t="s">
        <v>143</v>
      </c>
      <c r="G49" s="105" t="s">
        <v>41</v>
      </c>
      <c r="H49" s="104"/>
      <c r="I49" s="106">
        <v>78.3</v>
      </c>
      <c r="J49" s="106">
        <v>78.3</v>
      </c>
      <c r="K49" s="114">
        <f t="shared" si="0"/>
        <v>1</v>
      </c>
    </row>
    <row r="50" spans="1:11" ht="30" customHeight="1">
      <c r="A50" s="29" t="s">
        <v>140</v>
      </c>
      <c r="B50" s="136" t="s">
        <v>7</v>
      </c>
      <c r="C50" s="136"/>
      <c r="D50" s="136"/>
      <c r="E50" s="4">
        <v>984</v>
      </c>
      <c r="F50" s="27" t="s">
        <v>143</v>
      </c>
      <c r="G50" s="27" t="s">
        <v>41</v>
      </c>
      <c r="H50" s="4">
        <v>500</v>
      </c>
      <c r="I50" s="28">
        <v>78.3</v>
      </c>
      <c r="J50" s="28">
        <v>78.3</v>
      </c>
      <c r="K50" s="70">
        <f t="shared" si="0"/>
        <v>1</v>
      </c>
    </row>
    <row r="51" spans="1:11" s="113" customFormat="1" ht="110.25" customHeight="1">
      <c r="A51" s="89" t="s">
        <v>141</v>
      </c>
      <c r="B51" s="123" t="s">
        <v>113</v>
      </c>
      <c r="C51" s="124"/>
      <c r="D51" s="125"/>
      <c r="E51" s="104">
        <v>984</v>
      </c>
      <c r="F51" s="105" t="s">
        <v>143</v>
      </c>
      <c r="G51" s="105" t="s">
        <v>114</v>
      </c>
      <c r="H51" s="104"/>
      <c r="I51" s="106">
        <f>SUM(I52)</f>
        <v>220</v>
      </c>
      <c r="J51" s="106">
        <v>220</v>
      </c>
      <c r="K51" s="114">
        <f t="shared" si="0"/>
        <v>1</v>
      </c>
    </row>
    <row r="52" spans="1:11" ht="30" customHeight="1">
      <c r="A52" s="29" t="s">
        <v>142</v>
      </c>
      <c r="B52" s="126" t="s">
        <v>7</v>
      </c>
      <c r="C52" s="127"/>
      <c r="D52" s="128"/>
      <c r="E52" s="4">
        <v>984</v>
      </c>
      <c r="F52" s="27" t="s">
        <v>143</v>
      </c>
      <c r="G52" s="27" t="s">
        <v>114</v>
      </c>
      <c r="H52" s="4">
        <v>500</v>
      </c>
      <c r="I52" s="28">
        <v>220</v>
      </c>
      <c r="J52" s="28">
        <v>220</v>
      </c>
      <c r="K52" s="70">
        <f t="shared" si="0"/>
        <v>1</v>
      </c>
    </row>
    <row r="53" spans="1:11" ht="39.75" customHeight="1">
      <c r="A53" s="30" t="s">
        <v>24</v>
      </c>
      <c r="B53" s="142" t="s">
        <v>53</v>
      </c>
      <c r="C53" s="142"/>
      <c r="D53" s="142"/>
      <c r="E53" s="15">
        <v>984</v>
      </c>
      <c r="F53" s="18" t="s">
        <v>54</v>
      </c>
      <c r="G53" s="3"/>
      <c r="H53" s="4"/>
      <c r="I53" s="16">
        <f>SUM(I54+I59)</f>
        <v>520</v>
      </c>
      <c r="J53" s="16">
        <f>SUM(J54+J59)</f>
        <v>520</v>
      </c>
      <c r="K53" s="110">
        <f t="shared" si="0"/>
        <v>1</v>
      </c>
    </row>
    <row r="54" spans="1:11" ht="60" customHeight="1">
      <c r="A54" s="88" t="s">
        <v>124</v>
      </c>
      <c r="B54" s="141" t="s">
        <v>42</v>
      </c>
      <c r="C54" s="141"/>
      <c r="D54" s="141"/>
      <c r="E54" s="85">
        <v>984</v>
      </c>
      <c r="F54" s="86" t="s">
        <v>43</v>
      </c>
      <c r="G54" s="86"/>
      <c r="H54" s="85"/>
      <c r="I54" s="87">
        <f>SUM(I55+I57)</f>
        <v>470</v>
      </c>
      <c r="J54" s="87">
        <f>SUM(J55+J57)</f>
        <v>470</v>
      </c>
      <c r="K54" s="227">
        <f t="shared" si="0"/>
        <v>1</v>
      </c>
    </row>
    <row r="55" spans="1:11" s="113" customFormat="1" ht="139.5" customHeight="1">
      <c r="A55" s="89" t="s">
        <v>125</v>
      </c>
      <c r="B55" s="123" t="s">
        <v>170</v>
      </c>
      <c r="C55" s="124"/>
      <c r="D55" s="125"/>
      <c r="E55" s="104">
        <v>984</v>
      </c>
      <c r="F55" s="105" t="s">
        <v>43</v>
      </c>
      <c r="G55" s="105" t="s">
        <v>44</v>
      </c>
      <c r="H55" s="104"/>
      <c r="I55" s="106">
        <v>209.7</v>
      </c>
      <c r="J55" s="106">
        <v>209.7</v>
      </c>
      <c r="K55" s="114">
        <f t="shared" si="0"/>
        <v>1</v>
      </c>
    </row>
    <row r="56" spans="1:11" ht="32.25" customHeight="1">
      <c r="A56" s="29" t="s">
        <v>126</v>
      </c>
      <c r="B56" s="136" t="s">
        <v>7</v>
      </c>
      <c r="C56" s="136"/>
      <c r="D56" s="136"/>
      <c r="E56" s="2">
        <v>984</v>
      </c>
      <c r="F56" s="3" t="s">
        <v>43</v>
      </c>
      <c r="G56" s="27" t="s">
        <v>44</v>
      </c>
      <c r="H56" s="4">
        <v>500</v>
      </c>
      <c r="I56" s="28">
        <v>209.7</v>
      </c>
      <c r="J56" s="28">
        <v>209.7</v>
      </c>
      <c r="K56" s="70">
        <f t="shared" si="0"/>
        <v>1</v>
      </c>
    </row>
    <row r="57" spans="1:11" s="113" customFormat="1" ht="127.5" customHeight="1">
      <c r="A57" s="89" t="s">
        <v>127</v>
      </c>
      <c r="B57" s="123" t="s">
        <v>191</v>
      </c>
      <c r="C57" s="124"/>
      <c r="D57" s="125"/>
      <c r="E57" s="104">
        <v>984</v>
      </c>
      <c r="F57" s="105" t="s">
        <v>43</v>
      </c>
      <c r="G57" s="105" t="s">
        <v>45</v>
      </c>
      <c r="H57" s="104"/>
      <c r="I57" s="106">
        <v>260.3</v>
      </c>
      <c r="J57" s="106">
        <v>260.3</v>
      </c>
      <c r="K57" s="114">
        <f t="shared" si="0"/>
        <v>1</v>
      </c>
    </row>
    <row r="58" spans="1:11" ht="33" customHeight="1">
      <c r="A58" s="29" t="s">
        <v>128</v>
      </c>
      <c r="B58" s="136" t="s">
        <v>7</v>
      </c>
      <c r="C58" s="136"/>
      <c r="D58" s="136"/>
      <c r="E58" s="2">
        <v>984</v>
      </c>
      <c r="F58" s="27" t="s">
        <v>43</v>
      </c>
      <c r="G58" s="27" t="s">
        <v>45</v>
      </c>
      <c r="H58" s="4">
        <v>500</v>
      </c>
      <c r="I58" s="28">
        <v>260.3</v>
      </c>
      <c r="J58" s="28">
        <v>260.3</v>
      </c>
      <c r="K58" s="70">
        <f t="shared" si="0"/>
        <v>1</v>
      </c>
    </row>
    <row r="59" spans="1:11" ht="48" customHeight="1">
      <c r="A59" s="31" t="s">
        <v>145</v>
      </c>
      <c r="B59" s="144" t="s">
        <v>146</v>
      </c>
      <c r="C59" s="145"/>
      <c r="D59" s="146"/>
      <c r="E59" s="15">
        <v>984</v>
      </c>
      <c r="F59" s="18" t="s">
        <v>147</v>
      </c>
      <c r="G59" s="18"/>
      <c r="H59" s="15"/>
      <c r="I59" s="16">
        <v>50</v>
      </c>
      <c r="J59" s="68">
        <v>50</v>
      </c>
      <c r="K59" s="110">
        <f t="shared" si="0"/>
        <v>1</v>
      </c>
    </row>
    <row r="60" spans="1:11" s="113" customFormat="1" ht="110.25" customHeight="1">
      <c r="A60" s="89" t="s">
        <v>148</v>
      </c>
      <c r="B60" s="178" t="s">
        <v>171</v>
      </c>
      <c r="C60" s="179"/>
      <c r="D60" s="180"/>
      <c r="E60" s="104">
        <v>984</v>
      </c>
      <c r="F60" s="105" t="s">
        <v>147</v>
      </c>
      <c r="G60" s="105" t="s">
        <v>160</v>
      </c>
      <c r="H60" s="104" t="s">
        <v>225</v>
      </c>
      <c r="I60" s="106">
        <v>50</v>
      </c>
      <c r="J60" s="106">
        <v>50</v>
      </c>
      <c r="K60" s="114">
        <f t="shared" si="0"/>
        <v>1</v>
      </c>
    </row>
    <row r="61" spans="1:11" ht="28.5" customHeight="1">
      <c r="A61" s="29" t="s">
        <v>149</v>
      </c>
      <c r="B61" s="126" t="s">
        <v>7</v>
      </c>
      <c r="C61" s="127"/>
      <c r="D61" s="128"/>
      <c r="E61" s="2">
        <v>984</v>
      </c>
      <c r="F61" s="27" t="s">
        <v>147</v>
      </c>
      <c r="G61" s="27" t="s">
        <v>160</v>
      </c>
      <c r="H61" s="4">
        <v>500</v>
      </c>
      <c r="I61" s="28">
        <v>50</v>
      </c>
      <c r="J61" s="28">
        <v>50</v>
      </c>
      <c r="K61" s="70">
        <f t="shared" si="0"/>
        <v>1</v>
      </c>
    </row>
    <row r="62" spans="1:11" ht="17.25" customHeight="1">
      <c r="A62" s="30" t="s">
        <v>55</v>
      </c>
      <c r="B62" s="194" t="s">
        <v>56</v>
      </c>
      <c r="C62" s="195"/>
      <c r="D62" s="196"/>
      <c r="E62" s="15">
        <v>984</v>
      </c>
      <c r="F62" s="18" t="s">
        <v>57</v>
      </c>
      <c r="G62" s="18"/>
      <c r="H62" s="4"/>
      <c r="I62" s="16">
        <f>SUM(I64+I66+I69)</f>
        <v>827.6</v>
      </c>
      <c r="J62" s="16">
        <f>SUM(J64+J66+J69)</f>
        <v>825.3</v>
      </c>
      <c r="K62" s="70">
        <f t="shared" si="0"/>
        <v>0.9972208796520057</v>
      </c>
    </row>
    <row r="63" spans="1:11" ht="16.5" customHeight="1">
      <c r="A63" s="30" t="s">
        <v>161</v>
      </c>
      <c r="B63" s="166" t="s">
        <v>290</v>
      </c>
      <c r="C63" s="197"/>
      <c r="D63" s="198"/>
      <c r="E63" s="15">
        <v>984</v>
      </c>
      <c r="F63" s="18" t="s">
        <v>291</v>
      </c>
      <c r="G63" s="18"/>
      <c r="H63" s="4"/>
      <c r="I63" s="16">
        <v>100</v>
      </c>
      <c r="J63" s="16">
        <f>J64</f>
        <v>97.8</v>
      </c>
      <c r="K63" s="70">
        <f t="shared" si="0"/>
        <v>0.978</v>
      </c>
    </row>
    <row r="64" spans="1:11" s="113" customFormat="1" ht="253.5" customHeight="1">
      <c r="A64" s="89" t="s">
        <v>162</v>
      </c>
      <c r="B64" s="199" t="s">
        <v>196</v>
      </c>
      <c r="C64" s="200"/>
      <c r="D64" s="201"/>
      <c r="E64" s="104">
        <v>984</v>
      </c>
      <c r="F64" s="105" t="s">
        <v>291</v>
      </c>
      <c r="G64" s="105" t="s">
        <v>292</v>
      </c>
      <c r="H64" s="104"/>
      <c r="I64" s="106">
        <v>100</v>
      </c>
      <c r="J64" s="106">
        <f>J65</f>
        <v>97.8</v>
      </c>
      <c r="K64" s="112">
        <f t="shared" si="0"/>
        <v>0.978</v>
      </c>
    </row>
    <row r="65" spans="1:11" ht="33" customHeight="1">
      <c r="A65" s="29" t="s">
        <v>163</v>
      </c>
      <c r="B65" s="189" t="s">
        <v>7</v>
      </c>
      <c r="C65" s="190"/>
      <c r="D65" s="191"/>
      <c r="E65" s="2">
        <v>984</v>
      </c>
      <c r="F65" s="3" t="s">
        <v>291</v>
      </c>
      <c r="G65" s="3" t="s">
        <v>292</v>
      </c>
      <c r="H65" s="2">
        <v>500</v>
      </c>
      <c r="I65" s="19">
        <v>100</v>
      </c>
      <c r="J65" s="19">
        <v>97.8</v>
      </c>
      <c r="K65" s="70">
        <f t="shared" si="0"/>
        <v>0.978</v>
      </c>
    </row>
    <row r="66" spans="1:11" ht="15.75">
      <c r="A66" s="30" t="s">
        <v>59</v>
      </c>
      <c r="B66" s="135" t="s">
        <v>60</v>
      </c>
      <c r="C66" s="135"/>
      <c r="D66" s="135"/>
      <c r="E66" s="15">
        <v>984</v>
      </c>
      <c r="F66" s="18" t="s">
        <v>61</v>
      </c>
      <c r="G66" s="27"/>
      <c r="H66" s="4"/>
      <c r="I66" s="16">
        <f>SUM(I67)</f>
        <v>587.6</v>
      </c>
      <c r="J66" s="16">
        <f>SUM(J67)</f>
        <v>587.5</v>
      </c>
      <c r="K66" s="110">
        <f t="shared" si="0"/>
        <v>0.9998298162014976</v>
      </c>
    </row>
    <row r="67" spans="1:11" s="113" customFormat="1" ht="49.5" customHeight="1">
      <c r="A67" s="89" t="s">
        <v>62</v>
      </c>
      <c r="B67" s="123" t="s">
        <v>176</v>
      </c>
      <c r="C67" s="124"/>
      <c r="D67" s="125"/>
      <c r="E67" s="104">
        <v>984</v>
      </c>
      <c r="F67" s="105" t="s">
        <v>61</v>
      </c>
      <c r="G67" s="105" t="s">
        <v>349</v>
      </c>
      <c r="H67" s="104"/>
      <c r="I67" s="106">
        <v>587.6</v>
      </c>
      <c r="J67" s="106">
        <v>587.5</v>
      </c>
      <c r="K67" s="114">
        <f t="shared" si="0"/>
        <v>0.9998298162014976</v>
      </c>
    </row>
    <row r="68" spans="1:11" ht="31.5" customHeight="1">
      <c r="A68" s="29" t="s">
        <v>63</v>
      </c>
      <c r="B68" s="126" t="s">
        <v>7</v>
      </c>
      <c r="C68" s="127"/>
      <c r="D68" s="128"/>
      <c r="E68" s="2">
        <v>984</v>
      </c>
      <c r="F68" s="27" t="s">
        <v>61</v>
      </c>
      <c r="G68" s="27">
        <v>7950300</v>
      </c>
      <c r="H68" s="4">
        <v>500</v>
      </c>
      <c r="I68" s="28">
        <v>587.6</v>
      </c>
      <c r="J68" s="28">
        <v>587.5</v>
      </c>
      <c r="K68" s="70">
        <f t="shared" si="0"/>
        <v>0.9998298162014976</v>
      </c>
    </row>
    <row r="69" spans="1:11" ht="34.5" customHeight="1">
      <c r="A69" s="30" t="s">
        <v>301</v>
      </c>
      <c r="B69" s="147" t="s">
        <v>64</v>
      </c>
      <c r="C69" s="147"/>
      <c r="D69" s="147"/>
      <c r="E69" s="15">
        <v>984</v>
      </c>
      <c r="F69" s="18" t="s">
        <v>65</v>
      </c>
      <c r="G69" s="27"/>
      <c r="H69" s="4"/>
      <c r="I69" s="16">
        <f>SUM(I70)</f>
        <v>140</v>
      </c>
      <c r="J69" s="16">
        <v>140</v>
      </c>
      <c r="K69" s="110">
        <f t="shared" si="0"/>
        <v>1</v>
      </c>
    </row>
    <row r="70" spans="1:11" s="113" customFormat="1" ht="45" customHeight="1">
      <c r="A70" s="89" t="s">
        <v>302</v>
      </c>
      <c r="B70" s="123" t="s">
        <v>242</v>
      </c>
      <c r="C70" s="124"/>
      <c r="D70" s="125"/>
      <c r="E70" s="104">
        <v>984</v>
      </c>
      <c r="F70" s="105" t="s">
        <v>65</v>
      </c>
      <c r="G70" s="105" t="s">
        <v>350</v>
      </c>
      <c r="H70" s="104"/>
      <c r="I70" s="106">
        <f>I71</f>
        <v>140</v>
      </c>
      <c r="J70" s="106">
        <v>140</v>
      </c>
      <c r="K70" s="114">
        <f t="shared" si="0"/>
        <v>1</v>
      </c>
    </row>
    <row r="71" spans="1:11" ht="33" customHeight="1">
      <c r="A71" s="29" t="s">
        <v>303</v>
      </c>
      <c r="B71" s="136" t="s">
        <v>7</v>
      </c>
      <c r="C71" s="136"/>
      <c r="D71" s="136"/>
      <c r="E71" s="2">
        <v>984</v>
      </c>
      <c r="F71" s="27" t="s">
        <v>65</v>
      </c>
      <c r="G71" s="27">
        <v>3450100</v>
      </c>
      <c r="H71" s="4">
        <v>500</v>
      </c>
      <c r="I71" s="28">
        <v>140</v>
      </c>
      <c r="J71" s="28">
        <v>140</v>
      </c>
      <c r="K71" s="70">
        <f t="shared" si="0"/>
        <v>1</v>
      </c>
    </row>
    <row r="72" spans="1:11" ht="28.5" customHeight="1">
      <c r="A72" s="30" t="s">
        <v>58</v>
      </c>
      <c r="B72" s="204" t="s">
        <v>66</v>
      </c>
      <c r="C72" s="205"/>
      <c r="D72" s="206"/>
      <c r="E72" s="15">
        <v>984</v>
      </c>
      <c r="F72" s="18" t="s">
        <v>67</v>
      </c>
      <c r="G72" s="27"/>
      <c r="H72" s="4"/>
      <c r="I72" s="16">
        <f>SUM(I73)</f>
        <v>101256.69999999998</v>
      </c>
      <c r="J72" s="16">
        <f>SUM(J73)</f>
        <v>92554.59999999999</v>
      </c>
      <c r="K72" s="69">
        <f t="shared" si="0"/>
        <v>0.9140590202919906</v>
      </c>
    </row>
    <row r="73" spans="1:11" ht="15.75">
      <c r="A73" s="30" t="s">
        <v>219</v>
      </c>
      <c r="B73" s="135" t="s">
        <v>315</v>
      </c>
      <c r="C73" s="135"/>
      <c r="D73" s="135"/>
      <c r="E73" s="15">
        <v>984</v>
      </c>
      <c r="F73" s="18" t="s">
        <v>68</v>
      </c>
      <c r="G73" s="27"/>
      <c r="H73" s="4"/>
      <c r="I73" s="16">
        <f>SUM(I114+I74+I86+I116+I121+I126+I78+I80+I82+I84+I88+I90+I92+I94+I128+I96+I98+I100+I102+I104+I106+I108+I110+I112+I76+I130)</f>
        <v>101256.69999999998</v>
      </c>
      <c r="J73" s="16">
        <f>SUM(J114+J74+J86+J116+J121+J126+J78+J80+J82+J84+J88+J90+J92+J94+J128+J96+J98+J100+J102+J104+J106+J108+J110+J112+J76+J130)</f>
        <v>92554.59999999999</v>
      </c>
      <c r="K73" s="69">
        <f t="shared" si="0"/>
        <v>0.9140590202919906</v>
      </c>
    </row>
    <row r="74" spans="1:11" s="113" customFormat="1" ht="104.25" customHeight="1">
      <c r="A74" s="89" t="s">
        <v>69</v>
      </c>
      <c r="B74" s="123" t="s">
        <v>183</v>
      </c>
      <c r="C74" s="124"/>
      <c r="D74" s="125"/>
      <c r="E74" s="104">
        <v>984</v>
      </c>
      <c r="F74" s="105" t="s">
        <v>68</v>
      </c>
      <c r="G74" s="105" t="s">
        <v>316</v>
      </c>
      <c r="H74" s="104"/>
      <c r="I74" s="116">
        <f>SUM(I75)</f>
        <v>19620.6</v>
      </c>
      <c r="J74" s="116">
        <v>19619.2</v>
      </c>
      <c r="K74" s="114">
        <f t="shared" si="0"/>
        <v>0.9999286464226376</v>
      </c>
    </row>
    <row r="75" spans="1:11" ht="33.75" customHeight="1">
      <c r="A75" s="29" t="s">
        <v>70</v>
      </c>
      <c r="B75" s="126" t="s">
        <v>7</v>
      </c>
      <c r="C75" s="127"/>
      <c r="D75" s="128"/>
      <c r="E75" s="2">
        <v>984</v>
      </c>
      <c r="F75" s="3" t="s">
        <v>68</v>
      </c>
      <c r="G75" s="27">
        <v>3150100</v>
      </c>
      <c r="H75" s="4">
        <v>500</v>
      </c>
      <c r="I75" s="28">
        <v>19620.6</v>
      </c>
      <c r="J75" s="28">
        <v>19619.2</v>
      </c>
      <c r="K75" s="70">
        <f t="shared" si="0"/>
        <v>0.9999286464226376</v>
      </c>
    </row>
    <row r="76" spans="1:11" s="113" customFormat="1" ht="111.75" customHeight="1">
      <c r="A76" s="103" t="s">
        <v>249</v>
      </c>
      <c r="B76" s="123" t="s">
        <v>244</v>
      </c>
      <c r="C76" s="173"/>
      <c r="D76" s="174"/>
      <c r="E76" s="104">
        <v>984</v>
      </c>
      <c r="F76" s="105" t="s">
        <v>68</v>
      </c>
      <c r="G76" s="105" t="s">
        <v>345</v>
      </c>
      <c r="H76" s="104"/>
      <c r="I76" s="106">
        <f>I77</f>
        <v>29.5</v>
      </c>
      <c r="J76" s="106">
        <v>29.4</v>
      </c>
      <c r="K76" s="112">
        <f>J76/I76</f>
        <v>0.9966101694915254</v>
      </c>
    </row>
    <row r="77" spans="1:11" ht="30.75" customHeight="1">
      <c r="A77" s="1" t="s">
        <v>250</v>
      </c>
      <c r="B77" s="126" t="s">
        <v>7</v>
      </c>
      <c r="C77" s="127"/>
      <c r="D77" s="128"/>
      <c r="E77" s="2">
        <v>984</v>
      </c>
      <c r="F77" s="3" t="s">
        <v>68</v>
      </c>
      <c r="G77" s="27">
        <v>6000101</v>
      </c>
      <c r="H77" s="4">
        <v>500</v>
      </c>
      <c r="I77" s="28">
        <v>29.5</v>
      </c>
      <c r="J77" s="28">
        <v>29.4</v>
      </c>
      <c r="K77" s="70">
        <f>J77/I77</f>
        <v>0.9966101694915254</v>
      </c>
    </row>
    <row r="78" spans="1:11" s="113" customFormat="1" ht="51.75" customHeight="1">
      <c r="A78" s="89" t="s">
        <v>251</v>
      </c>
      <c r="B78" s="123" t="s">
        <v>172</v>
      </c>
      <c r="C78" s="124"/>
      <c r="D78" s="125"/>
      <c r="E78" s="104">
        <v>984</v>
      </c>
      <c r="F78" s="105" t="s">
        <v>68</v>
      </c>
      <c r="G78" s="105" t="s">
        <v>348</v>
      </c>
      <c r="H78" s="104"/>
      <c r="I78" s="116">
        <v>3202.6</v>
      </c>
      <c r="J78" s="106">
        <f>J79</f>
        <v>3201.5</v>
      </c>
      <c r="K78" s="114">
        <f aca="true" t="shared" si="1" ref="K78:K166">J78/I78</f>
        <v>0.9996565290701306</v>
      </c>
    </row>
    <row r="79" spans="1:11" ht="33" customHeight="1">
      <c r="A79" s="29" t="s">
        <v>252</v>
      </c>
      <c r="B79" s="126" t="s">
        <v>7</v>
      </c>
      <c r="C79" s="127"/>
      <c r="D79" s="128"/>
      <c r="E79" s="4">
        <v>984</v>
      </c>
      <c r="F79" s="27" t="s">
        <v>68</v>
      </c>
      <c r="G79" s="27">
        <v>6000102</v>
      </c>
      <c r="H79" s="4">
        <v>500</v>
      </c>
      <c r="I79" s="28">
        <v>3202.6</v>
      </c>
      <c r="J79" s="28">
        <v>3201.5</v>
      </c>
      <c r="K79" s="70">
        <f t="shared" si="1"/>
        <v>0.9996565290701306</v>
      </c>
    </row>
    <row r="80" spans="1:11" s="113" customFormat="1" ht="31.5" customHeight="1">
      <c r="A80" s="89" t="s">
        <v>253</v>
      </c>
      <c r="B80" s="123" t="s">
        <v>71</v>
      </c>
      <c r="C80" s="124"/>
      <c r="D80" s="125"/>
      <c r="E80" s="104">
        <v>984</v>
      </c>
      <c r="F80" s="105" t="s">
        <v>68</v>
      </c>
      <c r="G80" s="105" t="s">
        <v>346</v>
      </c>
      <c r="H80" s="104"/>
      <c r="I80" s="116">
        <f>SUM(I81)</f>
        <v>956.9</v>
      </c>
      <c r="J80" s="106">
        <v>956.8</v>
      </c>
      <c r="K80" s="114">
        <f t="shared" si="1"/>
        <v>0.9998954958720869</v>
      </c>
    </row>
    <row r="81" spans="1:11" ht="32.25" customHeight="1">
      <c r="A81" s="29" t="s">
        <v>254</v>
      </c>
      <c r="B81" s="126" t="s">
        <v>7</v>
      </c>
      <c r="C81" s="127"/>
      <c r="D81" s="128"/>
      <c r="E81" s="2">
        <v>984</v>
      </c>
      <c r="F81" s="27" t="s">
        <v>68</v>
      </c>
      <c r="G81" s="27">
        <v>6000103</v>
      </c>
      <c r="H81" s="4">
        <v>500</v>
      </c>
      <c r="I81" s="28">
        <v>956.9</v>
      </c>
      <c r="J81" s="28">
        <v>956.8</v>
      </c>
      <c r="K81" s="70">
        <f t="shared" si="1"/>
        <v>0.9998954958720869</v>
      </c>
    </row>
    <row r="82" spans="1:11" s="113" customFormat="1" ht="98.25" customHeight="1">
      <c r="A82" s="89" t="s">
        <v>255</v>
      </c>
      <c r="B82" s="123" t="s">
        <v>72</v>
      </c>
      <c r="C82" s="124"/>
      <c r="D82" s="125"/>
      <c r="E82" s="104">
        <v>984</v>
      </c>
      <c r="F82" s="105" t="s">
        <v>68</v>
      </c>
      <c r="G82" s="105" t="s">
        <v>347</v>
      </c>
      <c r="H82" s="104"/>
      <c r="I82" s="116">
        <f>SUM(I83)</f>
        <v>588.1</v>
      </c>
      <c r="J82" s="106">
        <v>587.9</v>
      </c>
      <c r="K82" s="114">
        <f t="shared" si="1"/>
        <v>0.9996599217820098</v>
      </c>
    </row>
    <row r="83" spans="1:11" ht="31.5" customHeight="1">
      <c r="A83" s="29" t="s">
        <v>256</v>
      </c>
      <c r="B83" s="126" t="s">
        <v>7</v>
      </c>
      <c r="C83" s="127"/>
      <c r="D83" s="128"/>
      <c r="E83" s="2">
        <v>984</v>
      </c>
      <c r="F83" s="27" t="s">
        <v>68</v>
      </c>
      <c r="G83" s="27">
        <v>6000104</v>
      </c>
      <c r="H83" s="4">
        <v>500</v>
      </c>
      <c r="I83" s="28">
        <v>588.1</v>
      </c>
      <c r="J83" s="28">
        <v>587.9</v>
      </c>
      <c r="K83" s="70">
        <f t="shared" si="1"/>
        <v>0.9996599217820098</v>
      </c>
    </row>
    <row r="84" spans="1:11" s="113" customFormat="1" ht="33.75" customHeight="1">
      <c r="A84" s="89" t="s">
        <v>257</v>
      </c>
      <c r="B84" s="123" t="s">
        <v>73</v>
      </c>
      <c r="C84" s="124"/>
      <c r="D84" s="125"/>
      <c r="E84" s="104">
        <v>984</v>
      </c>
      <c r="F84" s="105" t="s">
        <v>68</v>
      </c>
      <c r="G84" s="105" t="s">
        <v>317</v>
      </c>
      <c r="H84" s="104"/>
      <c r="I84" s="116">
        <v>1997.3</v>
      </c>
      <c r="J84" s="116">
        <v>1996.8</v>
      </c>
      <c r="K84" s="114">
        <f t="shared" si="1"/>
        <v>0.999749662043759</v>
      </c>
    </row>
    <row r="85" spans="1:11" ht="33" customHeight="1">
      <c r="A85" s="29" t="s">
        <v>258</v>
      </c>
      <c r="B85" s="126" t="s">
        <v>7</v>
      </c>
      <c r="C85" s="127"/>
      <c r="D85" s="128"/>
      <c r="E85" s="2">
        <v>984</v>
      </c>
      <c r="F85" s="27" t="s">
        <v>68</v>
      </c>
      <c r="G85" s="27">
        <v>6000105</v>
      </c>
      <c r="H85" s="4">
        <v>500</v>
      </c>
      <c r="I85" s="28">
        <v>1997.3</v>
      </c>
      <c r="J85" s="28">
        <v>1996.8</v>
      </c>
      <c r="K85" s="70">
        <f t="shared" si="1"/>
        <v>0.999749662043759</v>
      </c>
    </row>
    <row r="86" spans="1:11" s="113" customFormat="1" ht="62.25" customHeight="1">
      <c r="A86" s="89" t="s">
        <v>259</v>
      </c>
      <c r="B86" s="123" t="s">
        <v>318</v>
      </c>
      <c r="C86" s="192"/>
      <c r="D86" s="193"/>
      <c r="E86" s="104">
        <v>984</v>
      </c>
      <c r="F86" s="105" t="s">
        <v>68</v>
      </c>
      <c r="G86" s="105" t="s">
        <v>351</v>
      </c>
      <c r="H86" s="104"/>
      <c r="I86" s="106">
        <f>SUM(I87)</f>
        <v>100</v>
      </c>
      <c r="J86" s="106">
        <v>100</v>
      </c>
      <c r="K86" s="114">
        <f t="shared" si="1"/>
        <v>1</v>
      </c>
    </row>
    <row r="87" spans="1:11" ht="30.75" customHeight="1">
      <c r="A87" s="29" t="s">
        <v>260</v>
      </c>
      <c r="B87" s="126" t="s">
        <v>7</v>
      </c>
      <c r="C87" s="127"/>
      <c r="D87" s="128"/>
      <c r="E87" s="2">
        <v>984</v>
      </c>
      <c r="F87" s="27" t="s">
        <v>68</v>
      </c>
      <c r="G87" s="27">
        <v>6000106</v>
      </c>
      <c r="H87" s="4">
        <v>500</v>
      </c>
      <c r="I87" s="28">
        <v>100</v>
      </c>
      <c r="J87" s="28">
        <v>100</v>
      </c>
      <c r="K87" s="70">
        <f t="shared" si="1"/>
        <v>1</v>
      </c>
    </row>
    <row r="88" spans="1:11" s="113" customFormat="1" ht="30" customHeight="1">
      <c r="A88" s="89" t="s">
        <v>261</v>
      </c>
      <c r="B88" s="123" t="s">
        <v>74</v>
      </c>
      <c r="C88" s="124"/>
      <c r="D88" s="125"/>
      <c r="E88" s="104">
        <v>984</v>
      </c>
      <c r="F88" s="105" t="s">
        <v>68</v>
      </c>
      <c r="G88" s="105" t="s">
        <v>352</v>
      </c>
      <c r="H88" s="104"/>
      <c r="I88" s="116">
        <f>SUM(I89)</f>
        <v>600</v>
      </c>
      <c r="J88" s="116">
        <v>600</v>
      </c>
      <c r="K88" s="114">
        <f t="shared" si="1"/>
        <v>1</v>
      </c>
    </row>
    <row r="89" spans="1:11" ht="33" customHeight="1">
      <c r="A89" s="29" t="s">
        <v>262</v>
      </c>
      <c r="B89" s="126" t="s">
        <v>7</v>
      </c>
      <c r="C89" s="127"/>
      <c r="D89" s="128"/>
      <c r="E89" s="2">
        <v>984</v>
      </c>
      <c r="F89" s="27" t="s">
        <v>68</v>
      </c>
      <c r="G89" s="27">
        <v>6000201</v>
      </c>
      <c r="H89" s="4">
        <v>500</v>
      </c>
      <c r="I89" s="28">
        <v>600</v>
      </c>
      <c r="J89" s="28">
        <v>600</v>
      </c>
      <c r="K89" s="70">
        <f t="shared" si="1"/>
        <v>1</v>
      </c>
    </row>
    <row r="90" spans="1:11" s="113" customFormat="1" ht="32.25" customHeight="1">
      <c r="A90" s="89" t="s">
        <v>263</v>
      </c>
      <c r="B90" s="123" t="s">
        <v>117</v>
      </c>
      <c r="C90" s="124"/>
      <c r="D90" s="125"/>
      <c r="E90" s="104">
        <v>984</v>
      </c>
      <c r="F90" s="105" t="s">
        <v>68</v>
      </c>
      <c r="G90" s="105" t="s">
        <v>344</v>
      </c>
      <c r="H90" s="104"/>
      <c r="I90" s="116">
        <v>779</v>
      </c>
      <c r="J90" s="106">
        <v>777.6</v>
      </c>
      <c r="K90" s="112">
        <f t="shared" si="1"/>
        <v>0.9982028241335045</v>
      </c>
    </row>
    <row r="91" spans="1:11" ht="30.75" customHeight="1">
      <c r="A91" s="29" t="s">
        <v>264</v>
      </c>
      <c r="B91" s="126" t="s">
        <v>7</v>
      </c>
      <c r="C91" s="127"/>
      <c r="D91" s="128"/>
      <c r="E91" s="2">
        <v>984</v>
      </c>
      <c r="F91" s="27" t="s">
        <v>68</v>
      </c>
      <c r="G91" s="27">
        <v>6000202</v>
      </c>
      <c r="H91" s="4">
        <v>500</v>
      </c>
      <c r="I91" s="28">
        <v>779</v>
      </c>
      <c r="J91" s="28">
        <v>777.6</v>
      </c>
      <c r="K91" s="70">
        <f t="shared" si="1"/>
        <v>0.9982028241335045</v>
      </c>
    </row>
    <row r="92" spans="1:11" s="113" customFormat="1" ht="65.25" customHeight="1">
      <c r="A92" s="89" t="s">
        <v>265</v>
      </c>
      <c r="B92" s="123" t="s">
        <v>197</v>
      </c>
      <c r="C92" s="124"/>
      <c r="D92" s="125"/>
      <c r="E92" s="104">
        <v>984</v>
      </c>
      <c r="F92" s="105" t="s">
        <v>68</v>
      </c>
      <c r="G92" s="105" t="s">
        <v>353</v>
      </c>
      <c r="H92" s="104"/>
      <c r="I92" s="116">
        <f>SUM(I93)</f>
        <v>150</v>
      </c>
      <c r="J92" s="116">
        <f>J93</f>
        <v>149.3</v>
      </c>
      <c r="K92" s="112">
        <f t="shared" si="1"/>
        <v>0.9953333333333334</v>
      </c>
    </row>
    <row r="93" spans="1:11" ht="32.25" customHeight="1">
      <c r="A93" s="29" t="s">
        <v>266</v>
      </c>
      <c r="B93" s="126" t="s">
        <v>7</v>
      </c>
      <c r="C93" s="127"/>
      <c r="D93" s="128"/>
      <c r="E93" s="2">
        <v>984</v>
      </c>
      <c r="F93" s="27" t="s">
        <v>68</v>
      </c>
      <c r="G93" s="27">
        <v>6000203</v>
      </c>
      <c r="H93" s="4">
        <v>500</v>
      </c>
      <c r="I93" s="28">
        <v>150</v>
      </c>
      <c r="J93" s="28">
        <v>149.3</v>
      </c>
      <c r="K93" s="70">
        <f t="shared" si="1"/>
        <v>0.9953333333333334</v>
      </c>
    </row>
    <row r="94" spans="1:11" s="113" customFormat="1" ht="254.25" customHeight="1">
      <c r="A94" s="89" t="s">
        <v>267</v>
      </c>
      <c r="B94" s="123" t="s">
        <v>173</v>
      </c>
      <c r="C94" s="124"/>
      <c r="D94" s="125"/>
      <c r="E94" s="104">
        <v>984</v>
      </c>
      <c r="F94" s="105" t="s">
        <v>68</v>
      </c>
      <c r="G94" s="105" t="s">
        <v>354</v>
      </c>
      <c r="H94" s="104"/>
      <c r="I94" s="116">
        <f>I95</f>
        <v>1144.8</v>
      </c>
      <c r="J94" s="106">
        <v>1144.7</v>
      </c>
      <c r="K94" s="114">
        <f t="shared" si="1"/>
        <v>0.9999126484975542</v>
      </c>
    </row>
    <row r="95" spans="1:11" ht="30.75" customHeight="1">
      <c r="A95" s="29" t="s">
        <v>268</v>
      </c>
      <c r="B95" s="126" t="s">
        <v>7</v>
      </c>
      <c r="C95" s="127"/>
      <c r="D95" s="128"/>
      <c r="E95" s="2">
        <v>984</v>
      </c>
      <c r="F95" s="27" t="s">
        <v>68</v>
      </c>
      <c r="G95" s="27">
        <v>6000204</v>
      </c>
      <c r="H95" s="4">
        <v>500</v>
      </c>
      <c r="I95" s="28">
        <v>1144.8</v>
      </c>
      <c r="J95" s="28">
        <v>1144.7</v>
      </c>
      <c r="K95" s="70">
        <f t="shared" si="1"/>
        <v>0.9999126484975542</v>
      </c>
    </row>
    <row r="96" spans="1:11" s="113" customFormat="1" ht="35.25" customHeight="1">
      <c r="A96" s="89" t="s">
        <v>269</v>
      </c>
      <c r="B96" s="123" t="s">
        <v>185</v>
      </c>
      <c r="C96" s="124"/>
      <c r="D96" s="125"/>
      <c r="E96" s="104">
        <v>984</v>
      </c>
      <c r="F96" s="105" t="s">
        <v>68</v>
      </c>
      <c r="G96" s="105" t="s">
        <v>340</v>
      </c>
      <c r="H96" s="104"/>
      <c r="I96" s="116">
        <v>1557.2</v>
      </c>
      <c r="J96" s="106">
        <v>1557</v>
      </c>
      <c r="K96" s="114">
        <f t="shared" si="1"/>
        <v>0.9998715643462625</v>
      </c>
    </row>
    <row r="97" spans="1:11" ht="29.25" customHeight="1">
      <c r="A97" s="29" t="s">
        <v>270</v>
      </c>
      <c r="B97" s="126" t="s">
        <v>7</v>
      </c>
      <c r="C97" s="127"/>
      <c r="D97" s="128"/>
      <c r="E97" s="2">
        <v>984</v>
      </c>
      <c r="F97" s="27" t="s">
        <v>68</v>
      </c>
      <c r="G97" s="27">
        <v>6000205</v>
      </c>
      <c r="H97" s="4">
        <v>500</v>
      </c>
      <c r="I97" s="28">
        <v>1557.2</v>
      </c>
      <c r="J97" s="28">
        <v>1557</v>
      </c>
      <c r="K97" s="70">
        <f t="shared" si="1"/>
        <v>0.9998715643462625</v>
      </c>
    </row>
    <row r="98" spans="1:11" s="113" customFormat="1" ht="68.25" customHeight="1">
      <c r="A98" s="89" t="s">
        <v>271</v>
      </c>
      <c r="B98" s="178" t="s">
        <v>184</v>
      </c>
      <c r="C98" s="179"/>
      <c r="D98" s="180"/>
      <c r="E98" s="104">
        <v>984</v>
      </c>
      <c r="F98" s="105" t="s">
        <v>68</v>
      </c>
      <c r="G98" s="105" t="s">
        <v>342</v>
      </c>
      <c r="H98" s="104"/>
      <c r="I98" s="116">
        <f>I99</f>
        <v>636.2</v>
      </c>
      <c r="J98" s="106">
        <v>636.2</v>
      </c>
      <c r="K98" s="114">
        <f t="shared" si="1"/>
        <v>1</v>
      </c>
    </row>
    <row r="99" spans="1:11" ht="33.75" customHeight="1">
      <c r="A99" s="29" t="s">
        <v>272</v>
      </c>
      <c r="B99" s="126" t="s">
        <v>7</v>
      </c>
      <c r="C99" s="127"/>
      <c r="D99" s="128"/>
      <c r="E99" s="2">
        <v>984</v>
      </c>
      <c r="F99" s="27" t="s">
        <v>68</v>
      </c>
      <c r="G99" s="27">
        <v>6000301</v>
      </c>
      <c r="H99" s="4">
        <v>500</v>
      </c>
      <c r="I99" s="28">
        <v>636.2</v>
      </c>
      <c r="J99" s="28">
        <v>636.2</v>
      </c>
      <c r="K99" s="70">
        <f t="shared" si="1"/>
        <v>1</v>
      </c>
    </row>
    <row r="100" spans="1:11" s="113" customFormat="1" ht="90" customHeight="1">
      <c r="A100" s="89" t="s">
        <v>273</v>
      </c>
      <c r="B100" s="123" t="s">
        <v>174</v>
      </c>
      <c r="C100" s="124"/>
      <c r="D100" s="125"/>
      <c r="E100" s="104">
        <v>984</v>
      </c>
      <c r="F100" s="105" t="s">
        <v>68</v>
      </c>
      <c r="G100" s="105" t="s">
        <v>341</v>
      </c>
      <c r="H100" s="104"/>
      <c r="I100" s="116">
        <f>SUM(I101)</f>
        <v>100</v>
      </c>
      <c r="J100" s="116">
        <v>100</v>
      </c>
      <c r="K100" s="114">
        <f t="shared" si="1"/>
        <v>1</v>
      </c>
    </row>
    <row r="101" spans="1:11" ht="31.5" customHeight="1">
      <c r="A101" s="29" t="s">
        <v>274</v>
      </c>
      <c r="B101" s="126" t="s">
        <v>7</v>
      </c>
      <c r="C101" s="127"/>
      <c r="D101" s="128"/>
      <c r="E101" s="2">
        <v>984</v>
      </c>
      <c r="F101" s="3" t="s">
        <v>68</v>
      </c>
      <c r="G101" s="27">
        <v>6000401</v>
      </c>
      <c r="H101" s="4">
        <v>500</v>
      </c>
      <c r="I101" s="28">
        <v>100</v>
      </c>
      <c r="J101" s="28">
        <v>100</v>
      </c>
      <c r="K101" s="70">
        <f t="shared" si="1"/>
        <v>1</v>
      </c>
    </row>
    <row r="102" spans="1:11" s="113" customFormat="1" ht="50.25" customHeight="1">
      <c r="A102" s="89" t="s">
        <v>275</v>
      </c>
      <c r="B102" s="123" t="s">
        <v>134</v>
      </c>
      <c r="C102" s="124"/>
      <c r="D102" s="125"/>
      <c r="E102" s="104">
        <v>984</v>
      </c>
      <c r="F102" s="105" t="s">
        <v>68</v>
      </c>
      <c r="G102" s="105" t="s">
        <v>339</v>
      </c>
      <c r="H102" s="104"/>
      <c r="I102" s="116">
        <f>SUM(I103)</f>
        <v>292.6</v>
      </c>
      <c r="J102" s="106">
        <v>292.5</v>
      </c>
      <c r="K102" s="114">
        <f t="shared" si="1"/>
        <v>0.9996582365003417</v>
      </c>
    </row>
    <row r="103" spans="1:11" ht="29.25" customHeight="1">
      <c r="A103" s="29" t="s">
        <v>286</v>
      </c>
      <c r="B103" s="126" t="s">
        <v>7</v>
      </c>
      <c r="C103" s="127"/>
      <c r="D103" s="128"/>
      <c r="E103" s="2">
        <v>984</v>
      </c>
      <c r="F103" s="3" t="s">
        <v>68</v>
      </c>
      <c r="G103" s="27">
        <v>6000402</v>
      </c>
      <c r="H103" s="4">
        <v>500</v>
      </c>
      <c r="I103" s="28">
        <v>292.6</v>
      </c>
      <c r="J103" s="28">
        <v>292.5</v>
      </c>
      <c r="K103" s="70">
        <f t="shared" si="1"/>
        <v>0.9996582365003417</v>
      </c>
    </row>
    <row r="104" spans="1:11" s="113" customFormat="1" ht="102" customHeight="1">
      <c r="A104" s="89" t="s">
        <v>276</v>
      </c>
      <c r="B104" s="123" t="s">
        <v>130</v>
      </c>
      <c r="C104" s="124"/>
      <c r="D104" s="125"/>
      <c r="E104" s="104">
        <v>984</v>
      </c>
      <c r="F104" s="105" t="s">
        <v>68</v>
      </c>
      <c r="G104" s="105" t="s">
        <v>338</v>
      </c>
      <c r="H104" s="104"/>
      <c r="I104" s="116">
        <f>SUM(I105)</f>
        <v>746.1</v>
      </c>
      <c r="J104" s="116">
        <v>480</v>
      </c>
      <c r="K104" s="112">
        <f t="shared" si="1"/>
        <v>0.6433453960595095</v>
      </c>
    </row>
    <row r="105" spans="1:11" ht="34.5" customHeight="1">
      <c r="A105" s="29" t="s">
        <v>277</v>
      </c>
      <c r="B105" s="126" t="s">
        <v>7</v>
      </c>
      <c r="C105" s="127"/>
      <c r="D105" s="128"/>
      <c r="E105" s="2">
        <v>984</v>
      </c>
      <c r="F105" s="27" t="s">
        <v>68</v>
      </c>
      <c r="G105" s="27">
        <v>6000501</v>
      </c>
      <c r="H105" s="4">
        <v>500</v>
      </c>
      <c r="I105" s="28">
        <v>746.1</v>
      </c>
      <c r="J105" s="28">
        <v>480</v>
      </c>
      <c r="K105" s="70">
        <f t="shared" si="1"/>
        <v>0.6433453960595095</v>
      </c>
    </row>
    <row r="106" spans="1:11" s="113" customFormat="1" ht="161.25" customHeight="1">
      <c r="A106" s="89" t="s">
        <v>278</v>
      </c>
      <c r="B106" s="123" t="s">
        <v>135</v>
      </c>
      <c r="C106" s="124"/>
      <c r="D106" s="125"/>
      <c r="E106" s="104">
        <v>984</v>
      </c>
      <c r="F106" s="105" t="s">
        <v>68</v>
      </c>
      <c r="G106" s="105" t="s">
        <v>343</v>
      </c>
      <c r="H106" s="104"/>
      <c r="I106" s="116">
        <f>SUM(I107)</f>
        <v>42653.7</v>
      </c>
      <c r="J106" s="116">
        <v>40673.7</v>
      </c>
      <c r="K106" s="112">
        <f t="shared" si="1"/>
        <v>0.9535796425632478</v>
      </c>
    </row>
    <row r="107" spans="1:11" ht="35.25" customHeight="1">
      <c r="A107" s="29" t="s">
        <v>287</v>
      </c>
      <c r="B107" s="126" t="s">
        <v>31</v>
      </c>
      <c r="C107" s="127"/>
      <c r="D107" s="128"/>
      <c r="E107" s="2">
        <v>984</v>
      </c>
      <c r="F107" s="3" t="s">
        <v>68</v>
      </c>
      <c r="G107" s="27">
        <v>6000502</v>
      </c>
      <c r="H107" s="4">
        <v>598</v>
      </c>
      <c r="I107" s="28">
        <v>42653.7</v>
      </c>
      <c r="J107" s="28">
        <v>40673.7</v>
      </c>
      <c r="K107" s="70">
        <f t="shared" si="1"/>
        <v>0.9535796425632478</v>
      </c>
    </row>
    <row r="108" spans="1:11" s="113" customFormat="1" ht="49.5" customHeight="1">
      <c r="A108" s="89" t="s">
        <v>279</v>
      </c>
      <c r="B108" s="123" t="s">
        <v>177</v>
      </c>
      <c r="C108" s="124"/>
      <c r="D108" s="125"/>
      <c r="E108" s="104">
        <v>984</v>
      </c>
      <c r="F108" s="105" t="s">
        <v>68</v>
      </c>
      <c r="G108" s="105" t="s">
        <v>355</v>
      </c>
      <c r="H108" s="104"/>
      <c r="I108" s="116">
        <f>I109</f>
        <v>776.2</v>
      </c>
      <c r="J108" s="106">
        <v>775.9</v>
      </c>
      <c r="K108" s="114">
        <f t="shared" si="1"/>
        <v>0.999613501674826</v>
      </c>
    </row>
    <row r="109" spans="1:11" ht="30" customHeight="1">
      <c r="A109" s="29" t="s">
        <v>280</v>
      </c>
      <c r="B109" s="126" t="s">
        <v>7</v>
      </c>
      <c r="C109" s="127"/>
      <c r="D109" s="128"/>
      <c r="E109" s="2">
        <v>984</v>
      </c>
      <c r="F109" s="27" t="s">
        <v>68</v>
      </c>
      <c r="G109" s="27">
        <v>6000503</v>
      </c>
      <c r="H109" s="4">
        <v>500</v>
      </c>
      <c r="I109" s="28">
        <v>776.2</v>
      </c>
      <c r="J109" s="28">
        <v>775.9</v>
      </c>
      <c r="K109" s="70">
        <f t="shared" si="1"/>
        <v>0.999613501674826</v>
      </c>
    </row>
    <row r="110" spans="1:11" s="113" customFormat="1" ht="32.25" customHeight="1">
      <c r="A110" s="89" t="s">
        <v>281</v>
      </c>
      <c r="B110" s="123" t="s">
        <v>178</v>
      </c>
      <c r="C110" s="124"/>
      <c r="D110" s="125"/>
      <c r="E110" s="104">
        <v>984</v>
      </c>
      <c r="F110" s="105" t="s">
        <v>68</v>
      </c>
      <c r="G110" s="105" t="s">
        <v>356</v>
      </c>
      <c r="H110" s="104"/>
      <c r="I110" s="116">
        <f>SUM(I111)</f>
        <v>702.7</v>
      </c>
      <c r="J110" s="106">
        <v>118.8</v>
      </c>
      <c r="K110" s="112">
        <f t="shared" si="1"/>
        <v>0.16906218870072576</v>
      </c>
    </row>
    <row r="111" spans="1:11" ht="29.25" customHeight="1">
      <c r="A111" s="29" t="s">
        <v>282</v>
      </c>
      <c r="B111" s="126" t="s">
        <v>7</v>
      </c>
      <c r="C111" s="127"/>
      <c r="D111" s="128"/>
      <c r="E111" s="2">
        <v>984</v>
      </c>
      <c r="F111" s="3" t="s">
        <v>68</v>
      </c>
      <c r="G111" s="27">
        <v>6000504</v>
      </c>
      <c r="H111" s="4">
        <v>500</v>
      </c>
      <c r="I111" s="28">
        <v>702.7</v>
      </c>
      <c r="J111" s="28">
        <v>118.8</v>
      </c>
      <c r="K111" s="70">
        <f t="shared" si="1"/>
        <v>0.16906218870072576</v>
      </c>
    </row>
    <row r="112" spans="1:11" s="113" customFormat="1" ht="68.25" customHeight="1">
      <c r="A112" s="103" t="s">
        <v>288</v>
      </c>
      <c r="B112" s="123" t="s">
        <v>243</v>
      </c>
      <c r="C112" s="173"/>
      <c r="D112" s="174"/>
      <c r="E112" s="104">
        <v>984</v>
      </c>
      <c r="F112" s="105" t="s">
        <v>68</v>
      </c>
      <c r="G112" s="105" t="s">
        <v>357</v>
      </c>
      <c r="H112" s="104"/>
      <c r="I112" s="106">
        <f>I113</f>
        <v>157.5</v>
      </c>
      <c r="J112" s="106">
        <v>156.9</v>
      </c>
      <c r="K112" s="112">
        <f t="shared" si="1"/>
        <v>0.9961904761904762</v>
      </c>
    </row>
    <row r="113" spans="1:11" ht="30.75" customHeight="1">
      <c r="A113" s="1" t="s">
        <v>289</v>
      </c>
      <c r="B113" s="126" t="s">
        <v>7</v>
      </c>
      <c r="C113" s="127"/>
      <c r="D113" s="128"/>
      <c r="E113" s="2">
        <v>984</v>
      </c>
      <c r="F113" s="3" t="s">
        <v>68</v>
      </c>
      <c r="G113" s="27">
        <v>6000505</v>
      </c>
      <c r="H113" s="4">
        <v>500</v>
      </c>
      <c r="I113" s="28">
        <v>157.5</v>
      </c>
      <c r="J113" s="28">
        <v>156.9</v>
      </c>
      <c r="K113" s="70">
        <f t="shared" si="1"/>
        <v>0.9961904761904762</v>
      </c>
    </row>
    <row r="114" spans="1:11" s="113" customFormat="1" ht="252" customHeight="1">
      <c r="A114" s="89" t="s">
        <v>204</v>
      </c>
      <c r="B114" s="123" t="s">
        <v>196</v>
      </c>
      <c r="C114" s="124"/>
      <c r="D114" s="125"/>
      <c r="E114" s="104">
        <v>984</v>
      </c>
      <c r="F114" s="105" t="s">
        <v>68</v>
      </c>
      <c r="G114" s="105" t="s">
        <v>292</v>
      </c>
      <c r="H114" s="104"/>
      <c r="I114" s="106">
        <v>194.1</v>
      </c>
      <c r="J114" s="106">
        <v>194.1</v>
      </c>
      <c r="K114" s="114">
        <f aca="true" t="shared" si="2" ref="K114:K129">J114/I114</f>
        <v>1</v>
      </c>
    </row>
    <row r="115" spans="1:11" ht="30.75" customHeight="1">
      <c r="A115" s="29" t="s">
        <v>205</v>
      </c>
      <c r="B115" s="126" t="s">
        <v>7</v>
      </c>
      <c r="C115" s="127"/>
      <c r="D115" s="128"/>
      <c r="E115" s="2">
        <v>984</v>
      </c>
      <c r="F115" s="27" t="s">
        <v>68</v>
      </c>
      <c r="G115" s="27">
        <v>7950400</v>
      </c>
      <c r="H115" s="4">
        <v>500</v>
      </c>
      <c r="I115" s="28">
        <v>194.1</v>
      </c>
      <c r="J115" s="28">
        <v>194.1</v>
      </c>
      <c r="K115" s="70">
        <f t="shared" si="2"/>
        <v>1</v>
      </c>
    </row>
    <row r="116" spans="1:11" s="113" customFormat="1" ht="61.5" customHeight="1">
      <c r="A116" s="89" t="s">
        <v>206</v>
      </c>
      <c r="B116" s="123" t="s">
        <v>186</v>
      </c>
      <c r="C116" s="124"/>
      <c r="D116" s="125"/>
      <c r="E116" s="104">
        <v>984</v>
      </c>
      <c r="F116" s="105" t="s">
        <v>68</v>
      </c>
      <c r="G116" s="105" t="s">
        <v>319</v>
      </c>
      <c r="H116" s="104"/>
      <c r="I116" s="116">
        <f>SUM(I117+I119)</f>
        <v>9670.7</v>
      </c>
      <c r="J116" s="116">
        <f>SUM(J117+J119)</f>
        <v>5968.200000000001</v>
      </c>
      <c r="K116" s="112">
        <f t="shared" si="2"/>
        <v>0.6171425026109796</v>
      </c>
    </row>
    <row r="117" spans="1:11" ht="79.5" customHeight="1">
      <c r="A117" s="29" t="s">
        <v>207</v>
      </c>
      <c r="B117" s="170" t="s">
        <v>237</v>
      </c>
      <c r="C117" s="175"/>
      <c r="D117" s="176"/>
      <c r="E117" s="2">
        <v>984</v>
      </c>
      <c r="F117" s="3" t="s">
        <v>68</v>
      </c>
      <c r="G117" s="3">
        <v>7950501</v>
      </c>
      <c r="H117" s="2"/>
      <c r="I117" s="19">
        <f>SUM(I118)</f>
        <v>2417.7</v>
      </c>
      <c r="J117" s="28">
        <v>1671.6</v>
      </c>
      <c r="K117" s="70">
        <f t="shared" si="2"/>
        <v>0.691400918228068</v>
      </c>
    </row>
    <row r="118" spans="1:11" ht="30.75" customHeight="1">
      <c r="A118" s="29" t="s">
        <v>208</v>
      </c>
      <c r="B118" s="126" t="s">
        <v>7</v>
      </c>
      <c r="C118" s="127"/>
      <c r="D118" s="128"/>
      <c r="E118" s="2">
        <v>984</v>
      </c>
      <c r="F118" s="3" t="s">
        <v>68</v>
      </c>
      <c r="G118" s="27">
        <v>7950501</v>
      </c>
      <c r="H118" s="4">
        <v>500</v>
      </c>
      <c r="I118" s="28">
        <v>2417.7</v>
      </c>
      <c r="J118" s="28">
        <v>1671.6</v>
      </c>
      <c r="K118" s="70">
        <f t="shared" si="2"/>
        <v>0.691400918228068</v>
      </c>
    </row>
    <row r="119" spans="1:11" ht="78.75" customHeight="1">
      <c r="A119" s="29" t="s">
        <v>209</v>
      </c>
      <c r="B119" s="170" t="s">
        <v>336</v>
      </c>
      <c r="C119" s="175"/>
      <c r="D119" s="176"/>
      <c r="E119" s="2">
        <v>984</v>
      </c>
      <c r="F119" s="3" t="s">
        <v>68</v>
      </c>
      <c r="G119" s="3">
        <v>7950502</v>
      </c>
      <c r="H119" s="4"/>
      <c r="I119" s="28">
        <f>SUM(I120)</f>
        <v>7253</v>
      </c>
      <c r="J119" s="28">
        <f>J120</f>
        <v>4296.6</v>
      </c>
      <c r="K119" s="70">
        <f t="shared" si="2"/>
        <v>0.5923893561284986</v>
      </c>
    </row>
    <row r="120" spans="1:11" ht="77.25" customHeight="1">
      <c r="A120" s="29" t="s">
        <v>210</v>
      </c>
      <c r="B120" s="136" t="s">
        <v>118</v>
      </c>
      <c r="C120" s="136"/>
      <c r="D120" s="136"/>
      <c r="E120" s="4">
        <v>984</v>
      </c>
      <c r="F120" s="27" t="s">
        <v>68</v>
      </c>
      <c r="G120" s="27">
        <v>7950502</v>
      </c>
      <c r="H120" s="4">
        <v>599</v>
      </c>
      <c r="I120" s="28">
        <v>7253</v>
      </c>
      <c r="J120" s="28">
        <v>4296.6</v>
      </c>
      <c r="K120" s="70">
        <f t="shared" si="2"/>
        <v>0.5923893561284986</v>
      </c>
    </row>
    <row r="121" spans="1:11" s="113" customFormat="1" ht="48.75" customHeight="1">
      <c r="A121" s="89" t="s">
        <v>211</v>
      </c>
      <c r="B121" s="123" t="s">
        <v>189</v>
      </c>
      <c r="C121" s="124"/>
      <c r="D121" s="125"/>
      <c r="E121" s="104">
        <v>984</v>
      </c>
      <c r="F121" s="105" t="s">
        <v>68</v>
      </c>
      <c r="G121" s="105" t="s">
        <v>320</v>
      </c>
      <c r="H121" s="104"/>
      <c r="I121" s="116">
        <f>SUM(I122+I124)</f>
        <v>2154</v>
      </c>
      <c r="J121" s="106">
        <v>0</v>
      </c>
      <c r="K121" s="112">
        <f t="shared" si="2"/>
        <v>0</v>
      </c>
    </row>
    <row r="122" spans="1:11" ht="77.25" customHeight="1">
      <c r="A122" s="29" t="s">
        <v>212</v>
      </c>
      <c r="B122" s="170" t="s">
        <v>235</v>
      </c>
      <c r="C122" s="175"/>
      <c r="D122" s="176"/>
      <c r="E122" s="2">
        <v>984</v>
      </c>
      <c r="F122" s="3" t="s">
        <v>68</v>
      </c>
      <c r="G122" s="3">
        <v>7950601</v>
      </c>
      <c r="H122" s="2"/>
      <c r="I122" s="19">
        <f>I123</f>
        <v>539</v>
      </c>
      <c r="J122" s="28">
        <v>0</v>
      </c>
      <c r="K122" s="70">
        <f t="shared" si="2"/>
        <v>0</v>
      </c>
    </row>
    <row r="123" spans="1:11" ht="30" customHeight="1">
      <c r="A123" s="29" t="s">
        <v>213</v>
      </c>
      <c r="B123" s="126" t="s">
        <v>7</v>
      </c>
      <c r="C123" s="127"/>
      <c r="D123" s="128"/>
      <c r="E123" s="4">
        <v>984</v>
      </c>
      <c r="F123" s="27" t="s">
        <v>68</v>
      </c>
      <c r="G123" s="27">
        <v>7950601</v>
      </c>
      <c r="H123" s="4">
        <v>500</v>
      </c>
      <c r="I123" s="28">
        <v>539</v>
      </c>
      <c r="J123" s="28">
        <v>0</v>
      </c>
      <c r="K123" s="70">
        <f t="shared" si="2"/>
        <v>0</v>
      </c>
    </row>
    <row r="124" spans="1:11" ht="60" customHeight="1">
      <c r="A124" s="29" t="s">
        <v>214</v>
      </c>
      <c r="B124" s="170" t="s">
        <v>236</v>
      </c>
      <c r="C124" s="175"/>
      <c r="D124" s="176"/>
      <c r="E124" s="2">
        <v>984</v>
      </c>
      <c r="F124" s="3" t="s">
        <v>68</v>
      </c>
      <c r="G124" s="3">
        <v>7950602</v>
      </c>
      <c r="H124" s="2"/>
      <c r="I124" s="19">
        <f>I125</f>
        <v>1615</v>
      </c>
      <c r="J124" s="28">
        <v>0</v>
      </c>
      <c r="K124" s="70">
        <f t="shared" si="2"/>
        <v>0</v>
      </c>
    </row>
    <row r="125" spans="1:11" ht="71.25" customHeight="1">
      <c r="A125" s="29" t="s">
        <v>215</v>
      </c>
      <c r="B125" s="126" t="s">
        <v>118</v>
      </c>
      <c r="C125" s="127"/>
      <c r="D125" s="128"/>
      <c r="E125" s="4">
        <v>984</v>
      </c>
      <c r="F125" s="27" t="s">
        <v>68</v>
      </c>
      <c r="G125" s="27">
        <v>7950602</v>
      </c>
      <c r="H125" s="4">
        <v>599</v>
      </c>
      <c r="I125" s="28">
        <v>1615</v>
      </c>
      <c r="J125" s="28">
        <v>0</v>
      </c>
      <c r="K125" s="70">
        <f t="shared" si="2"/>
        <v>0</v>
      </c>
    </row>
    <row r="126" spans="1:11" s="113" customFormat="1" ht="31.5" customHeight="1">
      <c r="A126" s="89" t="s">
        <v>216</v>
      </c>
      <c r="B126" s="123" t="s">
        <v>139</v>
      </c>
      <c r="C126" s="124"/>
      <c r="D126" s="125"/>
      <c r="E126" s="104">
        <v>984</v>
      </c>
      <c r="F126" s="105" t="s">
        <v>68</v>
      </c>
      <c r="G126" s="105" t="s">
        <v>321</v>
      </c>
      <c r="H126" s="104"/>
      <c r="I126" s="116">
        <v>8761.1</v>
      </c>
      <c r="J126" s="106">
        <v>8760.7</v>
      </c>
      <c r="K126" s="114">
        <f t="shared" si="2"/>
        <v>0.9999543436326489</v>
      </c>
    </row>
    <row r="127" spans="1:11" ht="29.25" customHeight="1">
      <c r="A127" s="29" t="s">
        <v>217</v>
      </c>
      <c r="B127" s="126" t="s">
        <v>7</v>
      </c>
      <c r="C127" s="127"/>
      <c r="D127" s="128"/>
      <c r="E127" s="4">
        <v>984</v>
      </c>
      <c r="F127" s="27" t="s">
        <v>68</v>
      </c>
      <c r="G127" s="27">
        <v>7950700</v>
      </c>
      <c r="H127" s="4">
        <v>500</v>
      </c>
      <c r="I127" s="28">
        <v>8761.1</v>
      </c>
      <c r="J127" s="28">
        <v>8760.7</v>
      </c>
      <c r="K127" s="70">
        <f t="shared" si="2"/>
        <v>0.9999543436326489</v>
      </c>
    </row>
    <row r="128" spans="1:11" s="113" customFormat="1" ht="30.75" customHeight="1">
      <c r="A128" s="89" t="s">
        <v>218</v>
      </c>
      <c r="B128" s="123" t="s">
        <v>337</v>
      </c>
      <c r="C128" s="124"/>
      <c r="D128" s="125"/>
      <c r="E128" s="104">
        <v>984</v>
      </c>
      <c r="F128" s="105" t="s">
        <v>68</v>
      </c>
      <c r="G128" s="105" t="s">
        <v>322</v>
      </c>
      <c r="H128" s="104"/>
      <c r="I128" s="116">
        <v>2019.1</v>
      </c>
      <c r="J128" s="106">
        <v>2018.9</v>
      </c>
      <c r="K128" s="114">
        <f t="shared" si="2"/>
        <v>0.9999009459660245</v>
      </c>
    </row>
    <row r="129" spans="1:11" ht="31.5" customHeight="1">
      <c r="A129" s="29" t="s">
        <v>220</v>
      </c>
      <c r="B129" s="126" t="s">
        <v>7</v>
      </c>
      <c r="C129" s="127"/>
      <c r="D129" s="128"/>
      <c r="E129" s="2">
        <v>984</v>
      </c>
      <c r="F129" s="27" t="s">
        <v>68</v>
      </c>
      <c r="G129" s="27">
        <v>7950800</v>
      </c>
      <c r="H129" s="4">
        <v>500</v>
      </c>
      <c r="I129" s="28">
        <v>2019.1</v>
      </c>
      <c r="J129" s="28">
        <v>2018.9</v>
      </c>
      <c r="K129" s="70">
        <f t="shared" si="2"/>
        <v>0.9999009459660245</v>
      </c>
    </row>
    <row r="130" spans="1:11" s="113" customFormat="1" ht="62.25" customHeight="1">
      <c r="A130" s="103" t="s">
        <v>221</v>
      </c>
      <c r="B130" s="123" t="s">
        <v>245</v>
      </c>
      <c r="C130" s="173"/>
      <c r="D130" s="174"/>
      <c r="E130" s="104">
        <v>984</v>
      </c>
      <c r="F130" s="105" t="s">
        <v>68</v>
      </c>
      <c r="G130" s="105" t="s">
        <v>323</v>
      </c>
      <c r="H130" s="104"/>
      <c r="I130" s="106">
        <f>SUM(I131+I133)</f>
        <v>1666.7</v>
      </c>
      <c r="J130" s="106">
        <f>SUM(J131+J133)</f>
        <v>1658.5</v>
      </c>
      <c r="K130" s="112">
        <f t="shared" si="1"/>
        <v>0.995080098398032</v>
      </c>
    </row>
    <row r="131" spans="1:11" ht="61.5" customHeight="1">
      <c r="A131" s="1" t="s">
        <v>248</v>
      </c>
      <c r="B131" s="170" t="s">
        <v>246</v>
      </c>
      <c r="C131" s="171"/>
      <c r="D131" s="172"/>
      <c r="E131" s="2">
        <v>984</v>
      </c>
      <c r="F131" s="3" t="s">
        <v>68</v>
      </c>
      <c r="G131" s="27">
        <v>7950901</v>
      </c>
      <c r="H131" s="4"/>
      <c r="I131" s="28">
        <f>I132</f>
        <v>166.7</v>
      </c>
      <c r="J131" s="28">
        <f>J132</f>
        <v>165.9</v>
      </c>
      <c r="K131" s="70">
        <f t="shared" si="1"/>
        <v>0.9952009598080385</v>
      </c>
    </row>
    <row r="132" spans="1:11" ht="30" customHeight="1">
      <c r="A132" s="1" t="s">
        <v>283</v>
      </c>
      <c r="B132" s="126" t="s">
        <v>7</v>
      </c>
      <c r="C132" s="127"/>
      <c r="D132" s="128"/>
      <c r="E132" s="2">
        <v>984</v>
      </c>
      <c r="F132" s="3" t="s">
        <v>68</v>
      </c>
      <c r="G132" s="27">
        <v>7950901</v>
      </c>
      <c r="H132" s="4">
        <v>500</v>
      </c>
      <c r="I132" s="28">
        <v>166.7</v>
      </c>
      <c r="J132" s="28">
        <v>165.9</v>
      </c>
      <c r="K132" s="70">
        <f t="shared" si="1"/>
        <v>0.9952009598080385</v>
      </c>
    </row>
    <row r="133" spans="1:11" ht="63.75" customHeight="1">
      <c r="A133" s="1" t="s">
        <v>284</v>
      </c>
      <c r="B133" s="170" t="s">
        <v>247</v>
      </c>
      <c r="C133" s="171"/>
      <c r="D133" s="172"/>
      <c r="E133" s="2">
        <v>984</v>
      </c>
      <c r="F133" s="3" t="s">
        <v>68</v>
      </c>
      <c r="G133" s="27">
        <v>7950902</v>
      </c>
      <c r="H133" s="4"/>
      <c r="I133" s="28">
        <f>I134</f>
        <v>1500</v>
      </c>
      <c r="J133" s="28">
        <v>1492.6</v>
      </c>
      <c r="K133" s="70">
        <f t="shared" si="1"/>
        <v>0.9950666666666667</v>
      </c>
    </row>
    <row r="134" spans="1:11" ht="31.5" customHeight="1">
      <c r="A134" s="1" t="s">
        <v>285</v>
      </c>
      <c r="B134" s="126" t="s">
        <v>7</v>
      </c>
      <c r="C134" s="127"/>
      <c r="D134" s="128"/>
      <c r="E134" s="2">
        <v>984</v>
      </c>
      <c r="F134" s="3" t="s">
        <v>68</v>
      </c>
      <c r="G134" s="27">
        <v>7950902</v>
      </c>
      <c r="H134" s="4">
        <v>599</v>
      </c>
      <c r="I134" s="28">
        <v>1500</v>
      </c>
      <c r="J134" s="28">
        <v>1492.6</v>
      </c>
      <c r="K134" s="70">
        <f t="shared" si="1"/>
        <v>0.9950666666666667</v>
      </c>
    </row>
    <row r="135" spans="1:11" ht="15.75">
      <c r="A135" s="30" t="s">
        <v>79</v>
      </c>
      <c r="B135" s="169" t="s">
        <v>75</v>
      </c>
      <c r="C135" s="169"/>
      <c r="D135" s="169"/>
      <c r="E135" s="15">
        <v>984</v>
      </c>
      <c r="F135" s="18" t="s">
        <v>77</v>
      </c>
      <c r="G135" s="27"/>
      <c r="H135" s="4"/>
      <c r="I135" s="16">
        <f>SUM(I137)</f>
        <v>100</v>
      </c>
      <c r="J135" s="16">
        <f>SUM(J137)</f>
        <v>99.9</v>
      </c>
      <c r="K135" s="110">
        <f t="shared" si="1"/>
        <v>0.9990000000000001</v>
      </c>
    </row>
    <row r="136" spans="1:11" ht="29.25" customHeight="1">
      <c r="A136" s="30" t="s">
        <v>81</v>
      </c>
      <c r="B136" s="144" t="s">
        <v>138</v>
      </c>
      <c r="C136" s="145"/>
      <c r="D136" s="146"/>
      <c r="E136" s="15">
        <v>984</v>
      </c>
      <c r="F136" s="18" t="s">
        <v>78</v>
      </c>
      <c r="G136" s="27"/>
      <c r="H136" s="4"/>
      <c r="I136" s="16">
        <f>SUM(I137)</f>
        <v>100</v>
      </c>
      <c r="J136" s="68">
        <f>J137</f>
        <v>99.9</v>
      </c>
      <c r="K136" s="110">
        <f t="shared" si="1"/>
        <v>0.9990000000000001</v>
      </c>
    </row>
    <row r="137" spans="1:11" s="113" customFormat="1" ht="47.25" customHeight="1">
      <c r="A137" s="89" t="s">
        <v>85</v>
      </c>
      <c r="B137" s="177" t="s">
        <v>76</v>
      </c>
      <c r="C137" s="177"/>
      <c r="D137" s="177"/>
      <c r="E137" s="104">
        <v>984</v>
      </c>
      <c r="F137" s="105" t="s">
        <v>78</v>
      </c>
      <c r="G137" s="105" t="s">
        <v>324</v>
      </c>
      <c r="H137" s="104"/>
      <c r="I137" s="106">
        <f>SUM(I138)</f>
        <v>100</v>
      </c>
      <c r="J137" s="106">
        <f>J138</f>
        <v>99.9</v>
      </c>
      <c r="K137" s="114">
        <f t="shared" si="1"/>
        <v>0.9990000000000001</v>
      </c>
    </row>
    <row r="138" spans="1:11" ht="32.25" customHeight="1">
      <c r="A138" s="29" t="s">
        <v>86</v>
      </c>
      <c r="B138" s="126" t="s">
        <v>7</v>
      </c>
      <c r="C138" s="127"/>
      <c r="D138" s="128"/>
      <c r="E138" s="2">
        <v>984</v>
      </c>
      <c r="F138" s="3" t="s">
        <v>78</v>
      </c>
      <c r="G138" s="27">
        <v>4100100</v>
      </c>
      <c r="H138" s="4">
        <v>500</v>
      </c>
      <c r="I138" s="28">
        <v>100</v>
      </c>
      <c r="J138" s="28">
        <v>99.9</v>
      </c>
      <c r="K138" s="70">
        <f t="shared" si="1"/>
        <v>0.9990000000000001</v>
      </c>
    </row>
    <row r="139" spans="1:11" s="9" customFormat="1" ht="15.75">
      <c r="A139" s="25" t="s">
        <v>87</v>
      </c>
      <c r="B139" s="169" t="s">
        <v>80</v>
      </c>
      <c r="C139" s="169"/>
      <c r="D139" s="169"/>
      <c r="E139" s="15">
        <v>984</v>
      </c>
      <c r="F139" s="20" t="s">
        <v>83</v>
      </c>
      <c r="G139" s="18"/>
      <c r="H139" s="15"/>
      <c r="I139" s="16">
        <f>SUM(I140)</f>
        <v>3927.2</v>
      </c>
      <c r="J139" s="16">
        <f>SUM(J140)</f>
        <v>3926.8</v>
      </c>
      <c r="K139" s="110">
        <f t="shared" si="1"/>
        <v>0.9998981462619679</v>
      </c>
    </row>
    <row r="140" spans="1:11" s="11" customFormat="1" ht="29.25" customHeight="1">
      <c r="A140" s="32" t="s">
        <v>89</v>
      </c>
      <c r="B140" s="147" t="s">
        <v>82</v>
      </c>
      <c r="C140" s="147"/>
      <c r="D140" s="147"/>
      <c r="E140" s="21">
        <v>984</v>
      </c>
      <c r="F140" s="20" t="s">
        <v>84</v>
      </c>
      <c r="G140" s="20"/>
      <c r="H140" s="21"/>
      <c r="I140" s="16">
        <f>SUM(I141+I143)</f>
        <v>3927.2</v>
      </c>
      <c r="J140" s="16">
        <f>SUM(J141+J143)</f>
        <v>3926.8</v>
      </c>
      <c r="K140" s="110">
        <f t="shared" si="1"/>
        <v>0.9998981462619679</v>
      </c>
    </row>
    <row r="141" spans="1:11" s="113" customFormat="1" ht="66.75" customHeight="1">
      <c r="A141" s="111" t="s">
        <v>92</v>
      </c>
      <c r="B141" s="123" t="s">
        <v>194</v>
      </c>
      <c r="C141" s="124"/>
      <c r="D141" s="125"/>
      <c r="E141" s="104">
        <v>984</v>
      </c>
      <c r="F141" s="105" t="s">
        <v>84</v>
      </c>
      <c r="G141" s="105" t="s">
        <v>358</v>
      </c>
      <c r="H141" s="104"/>
      <c r="I141" s="106">
        <v>1670.2</v>
      </c>
      <c r="J141" s="106">
        <v>1670</v>
      </c>
      <c r="K141" s="114">
        <f t="shared" si="1"/>
        <v>0.9998802538618129</v>
      </c>
    </row>
    <row r="142" spans="1:11" ht="30.75" customHeight="1">
      <c r="A142" s="26" t="s">
        <v>93</v>
      </c>
      <c r="B142" s="126" t="s">
        <v>7</v>
      </c>
      <c r="C142" s="127"/>
      <c r="D142" s="128"/>
      <c r="E142" s="2">
        <v>984</v>
      </c>
      <c r="F142" s="27" t="s">
        <v>84</v>
      </c>
      <c r="G142" s="27">
        <v>4310100</v>
      </c>
      <c r="H142" s="4">
        <v>500</v>
      </c>
      <c r="I142" s="28">
        <v>1670.2</v>
      </c>
      <c r="J142" s="28">
        <v>1670</v>
      </c>
      <c r="K142" s="70">
        <f t="shared" si="1"/>
        <v>0.9998802538618129</v>
      </c>
    </row>
    <row r="143" spans="1:11" s="113" customFormat="1" ht="69.75" customHeight="1">
      <c r="A143" s="111" t="s">
        <v>95</v>
      </c>
      <c r="B143" s="123" t="s">
        <v>190</v>
      </c>
      <c r="C143" s="124"/>
      <c r="D143" s="125"/>
      <c r="E143" s="104">
        <v>984</v>
      </c>
      <c r="F143" s="105" t="s">
        <v>84</v>
      </c>
      <c r="G143" s="105" t="s">
        <v>359</v>
      </c>
      <c r="H143" s="104"/>
      <c r="I143" s="106">
        <v>2257</v>
      </c>
      <c r="J143" s="106">
        <f>J144</f>
        <v>2256.8</v>
      </c>
      <c r="K143" s="114">
        <f t="shared" si="1"/>
        <v>0.9999113867966328</v>
      </c>
    </row>
    <row r="144" spans="1:11" ht="34.5" customHeight="1">
      <c r="A144" s="26" t="s">
        <v>96</v>
      </c>
      <c r="B144" s="126" t="s">
        <v>7</v>
      </c>
      <c r="C144" s="127"/>
      <c r="D144" s="128"/>
      <c r="E144" s="2">
        <v>984</v>
      </c>
      <c r="F144" s="27" t="s">
        <v>84</v>
      </c>
      <c r="G144" s="3">
        <v>4310200</v>
      </c>
      <c r="H144" s="4">
        <v>500</v>
      </c>
      <c r="I144" s="28">
        <v>2257</v>
      </c>
      <c r="J144" s="28">
        <v>2256.8</v>
      </c>
      <c r="K144" s="70">
        <f t="shared" si="1"/>
        <v>0.9999113867966328</v>
      </c>
    </row>
    <row r="145" spans="1:11" ht="18.75" customHeight="1">
      <c r="A145" s="25" t="s">
        <v>99</v>
      </c>
      <c r="B145" s="142" t="s">
        <v>234</v>
      </c>
      <c r="C145" s="142"/>
      <c r="D145" s="142"/>
      <c r="E145" s="15">
        <v>984</v>
      </c>
      <c r="F145" s="18" t="s">
        <v>88</v>
      </c>
      <c r="G145" s="18"/>
      <c r="H145" s="4"/>
      <c r="I145" s="16">
        <f>SUM(I146)</f>
        <v>7286.5</v>
      </c>
      <c r="J145" s="16">
        <f>SUM(J146)</f>
        <v>7286</v>
      </c>
      <c r="K145" s="110">
        <f t="shared" si="1"/>
        <v>0.9999313799492212</v>
      </c>
    </row>
    <row r="146" spans="1:11" ht="15.75">
      <c r="A146" s="26" t="s">
        <v>100</v>
      </c>
      <c r="B146" s="135" t="s">
        <v>90</v>
      </c>
      <c r="C146" s="135"/>
      <c r="D146" s="135"/>
      <c r="E146" s="15">
        <v>984</v>
      </c>
      <c r="F146" s="18" t="s">
        <v>91</v>
      </c>
      <c r="G146" s="27"/>
      <c r="H146" s="4"/>
      <c r="I146" s="16">
        <f>SUM(I147+I149+I151)</f>
        <v>7286.5</v>
      </c>
      <c r="J146" s="16">
        <f>SUM(J147+J149+J151)</f>
        <v>7286</v>
      </c>
      <c r="K146" s="110">
        <f t="shared" si="1"/>
        <v>0.9999313799492212</v>
      </c>
    </row>
    <row r="147" spans="1:11" s="113" customFormat="1" ht="30" customHeight="1">
      <c r="A147" s="111" t="s">
        <v>101</v>
      </c>
      <c r="B147" s="123" t="s">
        <v>116</v>
      </c>
      <c r="C147" s="124"/>
      <c r="D147" s="125"/>
      <c r="E147" s="104">
        <v>984</v>
      </c>
      <c r="F147" s="105" t="s">
        <v>91</v>
      </c>
      <c r="G147" s="105" t="s">
        <v>360</v>
      </c>
      <c r="H147" s="104"/>
      <c r="I147" s="106">
        <f>I148</f>
        <v>2778.2</v>
      </c>
      <c r="J147" s="106">
        <v>2777.8</v>
      </c>
      <c r="K147" s="114">
        <f t="shared" si="1"/>
        <v>0.9998560218846737</v>
      </c>
    </row>
    <row r="148" spans="1:11" ht="30" customHeight="1">
      <c r="A148" s="26" t="s">
        <v>102</v>
      </c>
      <c r="B148" s="126" t="s">
        <v>94</v>
      </c>
      <c r="C148" s="127"/>
      <c r="D148" s="128"/>
      <c r="E148" s="2">
        <v>984</v>
      </c>
      <c r="F148" s="27" t="s">
        <v>91</v>
      </c>
      <c r="G148" s="27">
        <v>4409900</v>
      </c>
      <c r="H148" s="27" t="s">
        <v>198</v>
      </c>
      <c r="I148" s="28">
        <v>2778.2</v>
      </c>
      <c r="J148" s="28">
        <v>2777.8</v>
      </c>
      <c r="K148" s="70">
        <f t="shared" si="1"/>
        <v>0.9998560218846737</v>
      </c>
    </row>
    <row r="149" spans="1:11" s="113" customFormat="1" ht="66" customHeight="1">
      <c r="A149" s="111" t="s">
        <v>103</v>
      </c>
      <c r="B149" s="123" t="s">
        <v>192</v>
      </c>
      <c r="C149" s="124"/>
      <c r="D149" s="125"/>
      <c r="E149" s="104">
        <v>984</v>
      </c>
      <c r="F149" s="105" t="s">
        <v>91</v>
      </c>
      <c r="G149" s="105" t="s">
        <v>361</v>
      </c>
      <c r="H149" s="104"/>
      <c r="I149" s="106">
        <f>I150</f>
        <v>3106.7</v>
      </c>
      <c r="J149" s="106">
        <v>3106.7</v>
      </c>
      <c r="K149" s="114">
        <f t="shared" si="1"/>
        <v>1</v>
      </c>
    </row>
    <row r="150" spans="1:11" ht="28.5" customHeight="1">
      <c r="A150" s="26" t="s">
        <v>105</v>
      </c>
      <c r="B150" s="126" t="s">
        <v>7</v>
      </c>
      <c r="C150" s="127"/>
      <c r="D150" s="128"/>
      <c r="E150" s="2">
        <v>984</v>
      </c>
      <c r="F150" s="27" t="s">
        <v>91</v>
      </c>
      <c r="G150" s="27">
        <v>4500100</v>
      </c>
      <c r="H150" s="4">
        <v>500</v>
      </c>
      <c r="I150" s="28">
        <v>3106.7</v>
      </c>
      <c r="J150" s="28">
        <v>3106.7</v>
      </c>
      <c r="K150" s="70">
        <f t="shared" si="1"/>
        <v>1</v>
      </c>
    </row>
    <row r="151" spans="1:11" s="113" customFormat="1" ht="50.25" customHeight="1">
      <c r="A151" s="111" t="s">
        <v>164</v>
      </c>
      <c r="B151" s="123" t="s">
        <v>193</v>
      </c>
      <c r="C151" s="124"/>
      <c r="D151" s="125"/>
      <c r="E151" s="104">
        <v>984</v>
      </c>
      <c r="F151" s="105" t="s">
        <v>91</v>
      </c>
      <c r="G151" s="105" t="s">
        <v>362</v>
      </c>
      <c r="H151" s="104"/>
      <c r="I151" s="106">
        <v>1401.6</v>
      </c>
      <c r="J151" s="106">
        <v>1401.5</v>
      </c>
      <c r="K151" s="114">
        <f t="shared" si="1"/>
        <v>0.9999286529680366</v>
      </c>
    </row>
    <row r="152" spans="1:11" ht="33.75" customHeight="1">
      <c r="A152" s="26" t="s">
        <v>165</v>
      </c>
      <c r="B152" s="126" t="s">
        <v>7</v>
      </c>
      <c r="C152" s="127"/>
      <c r="D152" s="128"/>
      <c r="E152" s="2">
        <v>984</v>
      </c>
      <c r="F152" s="27" t="s">
        <v>91</v>
      </c>
      <c r="G152" s="27">
        <v>4500200</v>
      </c>
      <c r="H152" s="4">
        <v>500</v>
      </c>
      <c r="I152" s="28">
        <v>1401.6</v>
      </c>
      <c r="J152" s="28">
        <v>1401.5</v>
      </c>
      <c r="K152" s="70">
        <f t="shared" si="1"/>
        <v>0.9999286529680366</v>
      </c>
    </row>
    <row r="153" spans="1:11" s="9" customFormat="1" ht="15.75">
      <c r="A153" s="25" t="s">
        <v>106</v>
      </c>
      <c r="B153" s="169" t="s">
        <v>107</v>
      </c>
      <c r="C153" s="169"/>
      <c r="D153" s="169"/>
      <c r="E153" s="15">
        <v>984</v>
      </c>
      <c r="F153" s="15">
        <v>1000</v>
      </c>
      <c r="G153" s="18"/>
      <c r="H153" s="15"/>
      <c r="I153" s="16">
        <f>SUM(I157+I154)</f>
        <v>15187.000000000002</v>
      </c>
      <c r="J153" s="16">
        <f>SUM(J157+J154)</f>
        <v>14444.000000000002</v>
      </c>
      <c r="K153" s="69">
        <f t="shared" si="1"/>
        <v>0.9510765786527952</v>
      </c>
    </row>
    <row r="154" spans="1:11" s="9" customFormat="1" ht="23.25" customHeight="1">
      <c r="A154" s="15" t="s">
        <v>108</v>
      </c>
      <c r="B154" s="129" t="s">
        <v>295</v>
      </c>
      <c r="C154" s="130"/>
      <c r="D154" s="130"/>
      <c r="E154" s="91">
        <v>984</v>
      </c>
      <c r="F154" s="91">
        <v>1003</v>
      </c>
      <c r="G154" s="122"/>
      <c r="H154" s="91"/>
      <c r="I154" s="90">
        <v>47.4</v>
      </c>
      <c r="J154" s="91">
        <v>47.4</v>
      </c>
      <c r="K154" s="110">
        <f t="shared" si="1"/>
        <v>1</v>
      </c>
    </row>
    <row r="155" spans="1:11" s="9" customFormat="1" ht="208.5" customHeight="1">
      <c r="A155" s="2" t="s">
        <v>110</v>
      </c>
      <c r="B155" s="131" t="s">
        <v>297</v>
      </c>
      <c r="C155" s="132"/>
      <c r="D155" s="132"/>
      <c r="E155" s="92">
        <v>984</v>
      </c>
      <c r="F155" s="92">
        <v>1003</v>
      </c>
      <c r="G155" s="115" t="s">
        <v>314</v>
      </c>
      <c r="H155" s="92"/>
      <c r="I155" s="93">
        <v>47.4</v>
      </c>
      <c r="J155" s="92">
        <v>47.4</v>
      </c>
      <c r="K155" s="110">
        <f t="shared" si="1"/>
        <v>1</v>
      </c>
    </row>
    <row r="156" spans="1:11" s="9" customFormat="1" ht="15">
      <c r="A156" s="2" t="s">
        <v>112</v>
      </c>
      <c r="B156" s="133" t="s">
        <v>299</v>
      </c>
      <c r="C156" s="134"/>
      <c r="D156" s="134"/>
      <c r="E156" s="93">
        <v>984</v>
      </c>
      <c r="F156" s="93">
        <v>1003</v>
      </c>
      <c r="G156" s="95">
        <v>5050100</v>
      </c>
      <c r="H156" s="95" t="s">
        <v>300</v>
      </c>
      <c r="I156" s="94">
        <v>47.4</v>
      </c>
      <c r="J156" s="94">
        <v>47.4</v>
      </c>
      <c r="K156" s="110">
        <f t="shared" si="1"/>
        <v>1</v>
      </c>
    </row>
    <row r="157" spans="1:11" ht="15.75">
      <c r="A157" s="25" t="s">
        <v>325</v>
      </c>
      <c r="B157" s="135" t="s">
        <v>109</v>
      </c>
      <c r="C157" s="135"/>
      <c r="D157" s="135"/>
      <c r="E157" s="15">
        <v>984</v>
      </c>
      <c r="F157" s="15">
        <v>1004</v>
      </c>
      <c r="G157" s="27"/>
      <c r="H157" s="4"/>
      <c r="I157" s="16">
        <f>SUM(I162+I164+I158+I160+I166)</f>
        <v>15139.600000000002</v>
      </c>
      <c r="J157" s="16">
        <f>SUM(J162+J164+J158+J160+J166)</f>
        <v>14396.600000000002</v>
      </c>
      <c r="K157" s="69">
        <f t="shared" si="1"/>
        <v>0.9509234061666094</v>
      </c>
    </row>
    <row r="158" spans="1:11" s="113" customFormat="1" ht="105.75" customHeight="1">
      <c r="A158" s="111" t="s">
        <v>326</v>
      </c>
      <c r="B158" s="123" t="s">
        <v>30</v>
      </c>
      <c r="C158" s="124"/>
      <c r="D158" s="125"/>
      <c r="E158" s="104">
        <v>984</v>
      </c>
      <c r="F158" s="104">
        <v>1004</v>
      </c>
      <c r="G158" s="105" t="s">
        <v>199</v>
      </c>
      <c r="H158" s="104"/>
      <c r="I158" s="106">
        <f>I159</f>
        <v>2946.1</v>
      </c>
      <c r="J158" s="106">
        <v>2924.7</v>
      </c>
      <c r="K158" s="112">
        <f>J158/I158</f>
        <v>0.9927361596687145</v>
      </c>
    </row>
    <row r="159" spans="1:11" ht="52.5" customHeight="1">
      <c r="A159" s="26" t="s">
        <v>327</v>
      </c>
      <c r="B159" s="126" t="s">
        <v>31</v>
      </c>
      <c r="C159" s="127"/>
      <c r="D159" s="128"/>
      <c r="E159" s="4">
        <v>984</v>
      </c>
      <c r="F159" s="4">
        <v>1004</v>
      </c>
      <c r="G159" s="3" t="s">
        <v>200</v>
      </c>
      <c r="H159" s="4">
        <v>598</v>
      </c>
      <c r="I159" s="28">
        <v>2946.1</v>
      </c>
      <c r="J159" s="28">
        <v>2924.7</v>
      </c>
      <c r="K159" s="70">
        <f>J159/I159</f>
        <v>0.9927361596687145</v>
      </c>
    </row>
    <row r="160" spans="1:11" s="113" customFormat="1" ht="102" customHeight="1">
      <c r="A160" s="111" t="s">
        <v>328</v>
      </c>
      <c r="B160" s="123" t="s">
        <v>304</v>
      </c>
      <c r="C160" s="124"/>
      <c r="D160" s="125"/>
      <c r="E160" s="104">
        <v>984</v>
      </c>
      <c r="F160" s="104">
        <v>1004</v>
      </c>
      <c r="G160" s="105" t="s">
        <v>305</v>
      </c>
      <c r="H160" s="104" t="s">
        <v>225</v>
      </c>
      <c r="I160" s="106">
        <v>10.2</v>
      </c>
      <c r="J160" s="106">
        <v>10.2</v>
      </c>
      <c r="K160" s="114">
        <f>J160/I160</f>
        <v>1</v>
      </c>
    </row>
    <row r="161" spans="1:11" ht="32.25" customHeight="1">
      <c r="A161" s="26" t="s">
        <v>329</v>
      </c>
      <c r="B161" s="126" t="s">
        <v>7</v>
      </c>
      <c r="C161" s="127"/>
      <c r="D161" s="128"/>
      <c r="E161" s="4">
        <v>984</v>
      </c>
      <c r="F161" s="4">
        <v>1004</v>
      </c>
      <c r="G161" s="3" t="s">
        <v>305</v>
      </c>
      <c r="H161" s="4">
        <v>500</v>
      </c>
      <c r="I161" s="28">
        <v>10.2</v>
      </c>
      <c r="J161" s="28">
        <v>10.2</v>
      </c>
      <c r="K161" s="70">
        <f>J161/I161</f>
        <v>1</v>
      </c>
    </row>
    <row r="162" spans="1:11" s="113" customFormat="1" ht="30.75" customHeight="1">
      <c r="A162" s="111" t="s">
        <v>330</v>
      </c>
      <c r="B162" s="123" t="s">
        <v>111</v>
      </c>
      <c r="C162" s="124"/>
      <c r="D162" s="125"/>
      <c r="E162" s="104">
        <v>984</v>
      </c>
      <c r="F162" s="104">
        <v>1004</v>
      </c>
      <c r="G162" s="105" t="s">
        <v>363</v>
      </c>
      <c r="H162" s="104"/>
      <c r="I162" s="106">
        <f>I163</f>
        <v>9810.2</v>
      </c>
      <c r="J162" s="106">
        <v>9088.7</v>
      </c>
      <c r="K162" s="112">
        <f t="shared" si="1"/>
        <v>0.9264540987951316</v>
      </c>
    </row>
    <row r="163" spans="1:11" ht="59.25" customHeight="1">
      <c r="A163" s="26" t="s">
        <v>331</v>
      </c>
      <c r="B163" s="136" t="s">
        <v>31</v>
      </c>
      <c r="C163" s="136"/>
      <c r="D163" s="136"/>
      <c r="E163" s="4">
        <v>984</v>
      </c>
      <c r="F163" s="4">
        <v>1004</v>
      </c>
      <c r="G163" s="27">
        <v>5201301</v>
      </c>
      <c r="H163" s="4">
        <v>598</v>
      </c>
      <c r="I163" s="28">
        <v>9810.2</v>
      </c>
      <c r="J163" s="28">
        <v>9088.7</v>
      </c>
      <c r="K163" s="70">
        <f t="shared" si="1"/>
        <v>0.9264540987951316</v>
      </c>
    </row>
    <row r="164" spans="1:11" s="113" customFormat="1" ht="35.25" customHeight="1">
      <c r="A164" s="111" t="s">
        <v>332</v>
      </c>
      <c r="B164" s="123" t="s">
        <v>175</v>
      </c>
      <c r="C164" s="124"/>
      <c r="D164" s="125"/>
      <c r="E164" s="104">
        <v>984</v>
      </c>
      <c r="F164" s="104">
        <v>1004</v>
      </c>
      <c r="G164" s="105" t="s">
        <v>364</v>
      </c>
      <c r="H164" s="104"/>
      <c r="I164" s="106">
        <f>I165</f>
        <v>2287.7</v>
      </c>
      <c r="J164" s="106">
        <v>2287.7</v>
      </c>
      <c r="K164" s="114">
        <f t="shared" si="1"/>
        <v>1</v>
      </c>
    </row>
    <row r="165" spans="1:11" ht="56.25" customHeight="1">
      <c r="A165" s="26" t="s">
        <v>333</v>
      </c>
      <c r="B165" s="136" t="s">
        <v>31</v>
      </c>
      <c r="C165" s="136"/>
      <c r="D165" s="136"/>
      <c r="E165" s="4">
        <v>984</v>
      </c>
      <c r="F165" s="4">
        <v>1004</v>
      </c>
      <c r="G165" s="27">
        <v>5201302</v>
      </c>
      <c r="H165" s="4">
        <v>598</v>
      </c>
      <c r="I165" s="28">
        <v>2287.7</v>
      </c>
      <c r="J165" s="28">
        <v>2287.7</v>
      </c>
      <c r="K165" s="70">
        <f t="shared" si="1"/>
        <v>1</v>
      </c>
    </row>
    <row r="166" spans="1:11" s="113" customFormat="1" ht="49.5" customHeight="1">
      <c r="A166" s="111" t="s">
        <v>334</v>
      </c>
      <c r="B166" s="123" t="s">
        <v>306</v>
      </c>
      <c r="C166" s="124"/>
      <c r="D166" s="125"/>
      <c r="E166" s="104">
        <v>984</v>
      </c>
      <c r="F166" s="104">
        <v>1004</v>
      </c>
      <c r="G166" s="105" t="s">
        <v>365</v>
      </c>
      <c r="H166" s="104" t="s">
        <v>225</v>
      </c>
      <c r="I166" s="106">
        <v>85.4</v>
      </c>
      <c r="J166" s="106">
        <f>J167</f>
        <v>85.3</v>
      </c>
      <c r="K166" s="112">
        <f t="shared" si="1"/>
        <v>0.9988290398126463</v>
      </c>
    </row>
    <row r="167" spans="1:11" ht="31.5" customHeight="1">
      <c r="A167" s="26" t="s">
        <v>335</v>
      </c>
      <c r="B167" s="126" t="s">
        <v>7</v>
      </c>
      <c r="C167" s="127"/>
      <c r="D167" s="128"/>
      <c r="E167" s="4">
        <v>984</v>
      </c>
      <c r="F167" s="4">
        <v>1004</v>
      </c>
      <c r="G167" s="27">
        <v>5201303</v>
      </c>
      <c r="H167" s="4">
        <v>500</v>
      </c>
      <c r="I167" s="28">
        <v>85.4</v>
      </c>
      <c r="J167" s="28">
        <v>85.3</v>
      </c>
      <c r="K167" s="70">
        <f>J167/I167</f>
        <v>0.9988290398126463</v>
      </c>
    </row>
    <row r="168" spans="1:11" ht="17.25" customHeight="1">
      <c r="A168" s="25" t="s">
        <v>153</v>
      </c>
      <c r="B168" s="142" t="s">
        <v>150</v>
      </c>
      <c r="C168" s="142"/>
      <c r="D168" s="142"/>
      <c r="E168" s="15">
        <v>984</v>
      </c>
      <c r="F168" s="18" t="s">
        <v>151</v>
      </c>
      <c r="G168" s="18"/>
      <c r="H168" s="15"/>
      <c r="I168" s="16">
        <f>SUM(I169+I172+I175)</f>
        <v>6763.1</v>
      </c>
      <c r="J168" s="16">
        <f>SUM(J169+J172+J175)</f>
        <v>6762.6</v>
      </c>
      <c r="K168" s="110">
        <f aca="true" t="shared" si="3" ref="K168:K182">J168/I168</f>
        <v>0.9999260694060416</v>
      </c>
    </row>
    <row r="169" spans="1:11" ht="17.25" customHeight="1">
      <c r="A169" s="25" t="s">
        <v>155</v>
      </c>
      <c r="B169" s="154" t="s">
        <v>222</v>
      </c>
      <c r="C169" s="155"/>
      <c r="D169" s="156"/>
      <c r="E169" s="15">
        <v>984</v>
      </c>
      <c r="F169" s="18" t="s">
        <v>223</v>
      </c>
      <c r="G169" s="18"/>
      <c r="H169" s="15"/>
      <c r="I169" s="16">
        <f>SUM(I170)</f>
        <v>507.7</v>
      </c>
      <c r="J169" s="16">
        <f>SUM(J170)</f>
        <v>507.6</v>
      </c>
      <c r="K169" s="110">
        <f t="shared" si="3"/>
        <v>0.9998030332873745</v>
      </c>
    </row>
    <row r="170" spans="1:11" s="113" customFormat="1" ht="45.75" customHeight="1">
      <c r="A170" s="111" t="s">
        <v>157</v>
      </c>
      <c r="B170" s="157" t="s">
        <v>224</v>
      </c>
      <c r="C170" s="158"/>
      <c r="D170" s="159"/>
      <c r="E170" s="104">
        <v>984</v>
      </c>
      <c r="F170" s="105" t="s">
        <v>223</v>
      </c>
      <c r="G170" s="105" t="s">
        <v>366</v>
      </c>
      <c r="H170" s="104"/>
      <c r="I170" s="106">
        <f>I171</f>
        <v>507.7</v>
      </c>
      <c r="J170" s="106">
        <v>507.6</v>
      </c>
      <c r="K170" s="114">
        <f t="shared" si="3"/>
        <v>0.9998030332873745</v>
      </c>
    </row>
    <row r="171" spans="1:11" ht="30.75" customHeight="1">
      <c r="A171" s="26" t="s">
        <v>158</v>
      </c>
      <c r="B171" s="126" t="s">
        <v>7</v>
      </c>
      <c r="C171" s="127"/>
      <c r="D171" s="128"/>
      <c r="E171" s="2">
        <v>984</v>
      </c>
      <c r="F171" s="3" t="s">
        <v>223</v>
      </c>
      <c r="G171" s="3">
        <v>5120101</v>
      </c>
      <c r="H171" s="2">
        <v>500</v>
      </c>
      <c r="I171" s="19">
        <v>507.7</v>
      </c>
      <c r="J171" s="28">
        <v>507.6</v>
      </c>
      <c r="K171" s="70">
        <f t="shared" si="3"/>
        <v>0.9998030332873745</v>
      </c>
    </row>
    <row r="172" spans="1:11" ht="17.25" customHeight="1">
      <c r="A172" s="25" t="s">
        <v>226</v>
      </c>
      <c r="B172" s="154" t="s">
        <v>227</v>
      </c>
      <c r="C172" s="155"/>
      <c r="D172" s="156"/>
      <c r="E172" s="15">
        <v>984</v>
      </c>
      <c r="F172" s="18" t="s">
        <v>228</v>
      </c>
      <c r="G172" s="18"/>
      <c r="H172" s="15"/>
      <c r="I172" s="16">
        <f>I173</f>
        <v>626.3</v>
      </c>
      <c r="J172" s="16">
        <f>J173</f>
        <v>626.2</v>
      </c>
      <c r="K172" s="110">
        <f t="shared" si="3"/>
        <v>0.999840332109213</v>
      </c>
    </row>
    <row r="173" spans="1:11" s="113" customFormat="1" ht="60.75" customHeight="1">
      <c r="A173" s="111" t="s">
        <v>229</v>
      </c>
      <c r="B173" s="157" t="s">
        <v>230</v>
      </c>
      <c r="C173" s="158"/>
      <c r="D173" s="159"/>
      <c r="E173" s="104">
        <v>984</v>
      </c>
      <c r="F173" s="105" t="s">
        <v>228</v>
      </c>
      <c r="G173" s="105" t="s">
        <v>367</v>
      </c>
      <c r="H173" s="104"/>
      <c r="I173" s="106">
        <v>626.3</v>
      </c>
      <c r="J173" s="106">
        <v>626.2</v>
      </c>
      <c r="K173" s="114">
        <f t="shared" si="3"/>
        <v>0.999840332109213</v>
      </c>
    </row>
    <row r="174" spans="1:11" ht="29.25" customHeight="1">
      <c r="A174" s="26" t="s">
        <v>231</v>
      </c>
      <c r="B174" s="126" t="s">
        <v>7</v>
      </c>
      <c r="C174" s="127"/>
      <c r="D174" s="128"/>
      <c r="E174" s="2">
        <v>984</v>
      </c>
      <c r="F174" s="3" t="s">
        <v>228</v>
      </c>
      <c r="G174" s="3">
        <v>5120102</v>
      </c>
      <c r="H174" s="2">
        <v>500</v>
      </c>
      <c r="I174" s="19">
        <v>626.3</v>
      </c>
      <c r="J174" s="28">
        <v>626.2</v>
      </c>
      <c r="K174" s="70">
        <f t="shared" si="3"/>
        <v>0.999840332109213</v>
      </c>
    </row>
    <row r="175" spans="1:11" ht="33" customHeight="1">
      <c r="A175" s="26" t="s">
        <v>232</v>
      </c>
      <c r="B175" s="147" t="s">
        <v>179</v>
      </c>
      <c r="C175" s="147"/>
      <c r="D175" s="147"/>
      <c r="E175" s="15">
        <v>984</v>
      </c>
      <c r="F175" s="18" t="s">
        <v>152</v>
      </c>
      <c r="G175" s="18"/>
      <c r="H175" s="15"/>
      <c r="I175" s="16">
        <f>SUM(I176)</f>
        <v>5629.1</v>
      </c>
      <c r="J175" s="16">
        <f>SUM(J176)</f>
        <v>5628.8</v>
      </c>
      <c r="K175" s="110">
        <f t="shared" si="3"/>
        <v>0.9999467055124265</v>
      </c>
    </row>
    <row r="176" spans="1:11" s="113" customFormat="1" ht="48.75" customHeight="1">
      <c r="A176" s="111" t="s">
        <v>233</v>
      </c>
      <c r="B176" s="123" t="s">
        <v>104</v>
      </c>
      <c r="C176" s="124"/>
      <c r="D176" s="125"/>
      <c r="E176" s="104">
        <v>984</v>
      </c>
      <c r="F176" s="105" t="s">
        <v>152</v>
      </c>
      <c r="G176" s="105" t="s">
        <v>368</v>
      </c>
      <c r="H176" s="105"/>
      <c r="I176" s="106">
        <f>I177</f>
        <v>5629.1</v>
      </c>
      <c r="J176" s="106">
        <f>J177</f>
        <v>5628.8</v>
      </c>
      <c r="K176" s="114">
        <f t="shared" si="3"/>
        <v>0.9999467055124265</v>
      </c>
    </row>
    <row r="177" spans="1:11" ht="33" customHeight="1">
      <c r="A177" s="26" t="s">
        <v>238</v>
      </c>
      <c r="B177" s="163" t="s">
        <v>94</v>
      </c>
      <c r="C177" s="164"/>
      <c r="D177" s="165"/>
      <c r="E177" s="2">
        <v>984</v>
      </c>
      <c r="F177" s="27" t="s">
        <v>152</v>
      </c>
      <c r="G177" s="27">
        <v>5129900</v>
      </c>
      <c r="H177" s="27" t="s">
        <v>198</v>
      </c>
      <c r="I177" s="28">
        <v>5629.1</v>
      </c>
      <c r="J177" s="28">
        <v>5628.8</v>
      </c>
      <c r="K177" s="70">
        <f t="shared" si="3"/>
        <v>0.9999467055124265</v>
      </c>
    </row>
    <row r="178" spans="1:11" s="9" customFormat="1" ht="18.75" customHeight="1">
      <c r="A178" s="25" t="s">
        <v>166</v>
      </c>
      <c r="B178" s="160" t="s">
        <v>154</v>
      </c>
      <c r="C178" s="161"/>
      <c r="D178" s="162"/>
      <c r="E178" s="15">
        <v>984</v>
      </c>
      <c r="F178" s="15">
        <v>1200</v>
      </c>
      <c r="G178" s="18"/>
      <c r="H178" s="15"/>
      <c r="I178" s="16">
        <f>SUM(I179)</f>
        <v>2628.2</v>
      </c>
      <c r="J178" s="16">
        <f>SUM(J179)</f>
        <v>2628.1</v>
      </c>
      <c r="K178" s="110">
        <f t="shared" si="3"/>
        <v>0.9999619511452705</v>
      </c>
    </row>
    <row r="179" spans="1:11" ht="20.25" customHeight="1">
      <c r="A179" s="26" t="s">
        <v>167</v>
      </c>
      <c r="B179" s="166" t="s">
        <v>97</v>
      </c>
      <c r="C179" s="167"/>
      <c r="D179" s="168"/>
      <c r="E179" s="15">
        <v>984</v>
      </c>
      <c r="F179" s="18" t="s">
        <v>156</v>
      </c>
      <c r="G179" s="18"/>
      <c r="H179" s="4"/>
      <c r="I179" s="16">
        <f>SUM(I180)</f>
        <v>2628.2</v>
      </c>
      <c r="J179" s="16">
        <f>SUM(J180)</f>
        <v>2628.1</v>
      </c>
      <c r="K179" s="110">
        <f t="shared" si="3"/>
        <v>0.9999619511452705</v>
      </c>
    </row>
    <row r="180" spans="1:11" s="113" customFormat="1" ht="47.25" customHeight="1">
      <c r="A180" s="117" t="s">
        <v>168</v>
      </c>
      <c r="B180" s="123" t="s">
        <v>115</v>
      </c>
      <c r="C180" s="124"/>
      <c r="D180" s="125"/>
      <c r="E180" s="104">
        <v>984</v>
      </c>
      <c r="F180" s="105" t="s">
        <v>156</v>
      </c>
      <c r="G180" s="105" t="s">
        <v>369</v>
      </c>
      <c r="H180" s="104"/>
      <c r="I180" s="106">
        <f>SUM(I181)</f>
        <v>2628.2</v>
      </c>
      <c r="J180" s="106">
        <f>J181</f>
        <v>2628.1</v>
      </c>
      <c r="K180" s="114">
        <f t="shared" si="3"/>
        <v>0.9999619511452705</v>
      </c>
    </row>
    <row r="181" spans="1:11" ht="33" customHeight="1">
      <c r="A181" s="26" t="s">
        <v>169</v>
      </c>
      <c r="B181" s="126" t="s">
        <v>98</v>
      </c>
      <c r="C181" s="127"/>
      <c r="D181" s="128"/>
      <c r="E181" s="4">
        <v>984</v>
      </c>
      <c r="F181" s="27" t="s">
        <v>156</v>
      </c>
      <c r="G181" s="27">
        <v>4570200</v>
      </c>
      <c r="H181" s="27" t="s">
        <v>201</v>
      </c>
      <c r="I181" s="28">
        <v>2628.2</v>
      </c>
      <c r="J181" s="28">
        <v>2628.1</v>
      </c>
      <c r="K181" s="70">
        <f t="shared" si="3"/>
        <v>0.9999619511452705</v>
      </c>
    </row>
    <row r="182" spans="1:11" ht="13.5" customHeight="1">
      <c r="A182" s="150" t="s">
        <v>159</v>
      </c>
      <c r="B182" s="150"/>
      <c r="C182" s="150"/>
      <c r="D182" s="150"/>
      <c r="E182" s="150"/>
      <c r="F182" s="150"/>
      <c r="G182" s="150"/>
      <c r="H182" s="150"/>
      <c r="I182" s="12">
        <f>SUM(I12+I29)</f>
        <v>157839.8</v>
      </c>
      <c r="J182" s="12">
        <f>SUM(J12+J29)</f>
        <v>148304.7</v>
      </c>
      <c r="K182" s="118">
        <f t="shared" si="3"/>
        <v>0.9395900146857765</v>
      </c>
    </row>
    <row r="183" spans="2:3" ht="8.25" customHeight="1" hidden="1">
      <c r="B183" s="151"/>
      <c r="C183" s="151"/>
    </row>
    <row r="184" spans="2:9" ht="24" customHeight="1">
      <c r="B184" s="152"/>
      <c r="C184" s="152"/>
      <c r="D184" s="153"/>
      <c r="E184" s="153"/>
      <c r="F184" s="153"/>
      <c r="G184" s="153"/>
      <c r="H184" s="153"/>
      <c r="I184" s="153"/>
    </row>
    <row r="185" spans="1:4" ht="25.5" customHeight="1">
      <c r="A185" s="137"/>
      <c r="B185" s="138"/>
      <c r="C185" s="138"/>
      <c r="D185" s="138"/>
    </row>
    <row r="186" spans="2:9" ht="15">
      <c r="B186" s="152" t="s">
        <v>225</v>
      </c>
      <c r="C186" s="152"/>
      <c r="D186" s="137"/>
      <c r="E186" s="137"/>
      <c r="F186" s="137"/>
      <c r="G186" s="137"/>
      <c r="H186" s="137"/>
      <c r="I186" s="137"/>
    </row>
    <row r="187" spans="2:3" ht="15">
      <c r="B187" s="151"/>
      <c r="C187" s="151"/>
    </row>
    <row r="188" spans="2:3" ht="15">
      <c r="B188" s="151"/>
      <c r="C188" s="151"/>
    </row>
    <row r="189" spans="2:3" ht="15">
      <c r="B189" s="151"/>
      <c r="C189" s="151"/>
    </row>
    <row r="190" spans="2:3" ht="15">
      <c r="B190" s="151"/>
      <c r="C190" s="151"/>
    </row>
    <row r="191" spans="2:3" ht="15">
      <c r="B191" s="151"/>
      <c r="C191" s="151"/>
    </row>
    <row r="192" spans="2:3" ht="15">
      <c r="B192" s="151"/>
      <c r="C192" s="151"/>
    </row>
    <row r="193" spans="2:3" ht="15">
      <c r="B193" s="151"/>
      <c r="C193" s="151"/>
    </row>
    <row r="194" spans="2:3" ht="15">
      <c r="B194" s="151"/>
      <c r="C194" s="151"/>
    </row>
    <row r="195" spans="2:3" ht="15">
      <c r="B195" s="151"/>
      <c r="C195" s="151"/>
    </row>
    <row r="196" spans="2:3" ht="15">
      <c r="B196" s="151"/>
      <c r="C196" s="151"/>
    </row>
    <row r="197" spans="2:3" ht="15">
      <c r="B197" s="151"/>
      <c r="C197" s="151"/>
    </row>
    <row r="198" spans="2:3" ht="15">
      <c r="B198" s="151"/>
      <c r="C198" s="151"/>
    </row>
  </sheetData>
  <sheetProtection/>
  <mergeCells count="196">
    <mergeCell ref="A6:K6"/>
    <mergeCell ref="A8:K8"/>
    <mergeCell ref="E1:K1"/>
    <mergeCell ref="B9:J9"/>
    <mergeCell ref="B24:D24"/>
    <mergeCell ref="B40:D40"/>
    <mergeCell ref="B16:D16"/>
    <mergeCell ref="B18:D18"/>
    <mergeCell ref="B15:D15"/>
    <mergeCell ref="B17:D17"/>
    <mergeCell ref="B84:D84"/>
    <mergeCell ref="B123:D123"/>
    <mergeCell ref="B46:D46"/>
    <mergeCell ref="B114:D114"/>
    <mergeCell ref="B72:D72"/>
    <mergeCell ref="B51:D51"/>
    <mergeCell ref="B52:D52"/>
    <mergeCell ref="B73:D73"/>
    <mergeCell ref="B80:D80"/>
    <mergeCell ref="B89:D89"/>
    <mergeCell ref="B92:D92"/>
    <mergeCell ref="B85:D85"/>
    <mergeCell ref="B103:D103"/>
    <mergeCell ref="B79:D79"/>
    <mergeCell ref="B82:D82"/>
    <mergeCell ref="B116:D116"/>
    <mergeCell ref="B91:D91"/>
    <mergeCell ref="B96:D96"/>
    <mergeCell ref="B93:D93"/>
    <mergeCell ref="B94:D94"/>
    <mergeCell ref="B81:D81"/>
    <mergeCell ref="B60:D60"/>
    <mergeCell ref="B70:D70"/>
    <mergeCell ref="B67:D67"/>
    <mergeCell ref="B69:D69"/>
    <mergeCell ref="B62:D62"/>
    <mergeCell ref="B61:D61"/>
    <mergeCell ref="B68:D68"/>
    <mergeCell ref="B63:D63"/>
    <mergeCell ref="B64:D64"/>
    <mergeCell ref="B65:D65"/>
    <mergeCell ref="B78:D78"/>
    <mergeCell ref="B126:D126"/>
    <mergeCell ref="B118:D118"/>
    <mergeCell ref="B117:D117"/>
    <mergeCell ref="B122:D122"/>
    <mergeCell ref="B120:D120"/>
    <mergeCell ref="B86:D86"/>
    <mergeCell ref="B87:D87"/>
    <mergeCell ref="B88:D88"/>
    <mergeCell ref="B83:D83"/>
    <mergeCell ref="E2:I2"/>
    <mergeCell ref="D3:I3"/>
    <mergeCell ref="E4:I4"/>
    <mergeCell ref="B14:D14"/>
    <mergeCell ref="B31:D31"/>
    <mergeCell ref="B19:D19"/>
    <mergeCell ref="B11:D11"/>
    <mergeCell ref="B21:D21"/>
    <mergeCell ref="B13:D13"/>
    <mergeCell ref="B75:D75"/>
    <mergeCell ref="B29:D29"/>
    <mergeCell ref="B34:D34"/>
    <mergeCell ref="B30:D30"/>
    <mergeCell ref="B36:D36"/>
    <mergeCell ref="B42:D42"/>
    <mergeCell ref="B59:D59"/>
    <mergeCell ref="B66:D66"/>
    <mergeCell ref="B74:D74"/>
    <mergeCell ref="B71:D71"/>
    <mergeCell ref="B129:D129"/>
    <mergeCell ref="B101:D101"/>
    <mergeCell ref="B97:D97"/>
    <mergeCell ref="B98:D98"/>
    <mergeCell ref="B90:D90"/>
    <mergeCell ref="B102:D102"/>
    <mergeCell ref="B119:D119"/>
    <mergeCell ref="B125:D125"/>
    <mergeCell ref="B104:D104"/>
    <mergeCell ref="B99:D99"/>
    <mergeCell ref="B146:D146"/>
    <mergeCell ref="B137:D137"/>
    <mergeCell ref="B136:D136"/>
    <mergeCell ref="B153:D153"/>
    <mergeCell ref="B145:D145"/>
    <mergeCell ref="B147:D147"/>
    <mergeCell ref="B144:D144"/>
    <mergeCell ref="B150:D150"/>
    <mergeCell ref="B141:D141"/>
    <mergeCell ref="B152:D152"/>
    <mergeCell ref="B128:D128"/>
    <mergeCell ref="B95:D95"/>
    <mergeCell ref="B106:D106"/>
    <mergeCell ref="B105:D105"/>
    <mergeCell ref="B112:D112"/>
    <mergeCell ref="B113:D113"/>
    <mergeCell ref="B127:D127"/>
    <mergeCell ref="B115:D115"/>
    <mergeCell ref="B121:D121"/>
    <mergeCell ref="B124:D124"/>
    <mergeCell ref="B76:D76"/>
    <mergeCell ref="B77:D77"/>
    <mergeCell ref="B130:D130"/>
    <mergeCell ref="B133:D133"/>
    <mergeCell ref="B107:D107"/>
    <mergeCell ref="B110:D110"/>
    <mergeCell ref="B108:D108"/>
    <mergeCell ref="B111:D111"/>
    <mergeCell ref="B132:D132"/>
    <mergeCell ref="B100:D100"/>
    <mergeCell ref="B134:D134"/>
    <mergeCell ref="B131:D131"/>
    <mergeCell ref="B109:D109"/>
    <mergeCell ref="B151:D151"/>
    <mergeCell ref="B143:D143"/>
    <mergeCell ref="B148:D148"/>
    <mergeCell ref="B138:D138"/>
    <mergeCell ref="B139:D139"/>
    <mergeCell ref="B140:D140"/>
    <mergeCell ref="B142:D142"/>
    <mergeCell ref="B179:D179"/>
    <mergeCell ref="B135:D135"/>
    <mergeCell ref="B149:D149"/>
    <mergeCell ref="B169:D169"/>
    <mergeCell ref="B170:D170"/>
    <mergeCell ref="B159:D159"/>
    <mergeCell ref="B168:D168"/>
    <mergeCell ref="B164:D164"/>
    <mergeCell ref="B162:D162"/>
    <mergeCell ref="B163:D163"/>
    <mergeCell ref="B195:C195"/>
    <mergeCell ref="B189:C189"/>
    <mergeCell ref="B172:D172"/>
    <mergeCell ref="B173:D173"/>
    <mergeCell ref="B174:D174"/>
    <mergeCell ref="B175:D175"/>
    <mergeCell ref="B176:D176"/>
    <mergeCell ref="B180:D180"/>
    <mergeCell ref="B178:D178"/>
    <mergeCell ref="B177:D177"/>
    <mergeCell ref="B192:C192"/>
    <mergeCell ref="B188:C188"/>
    <mergeCell ref="B171:D171"/>
    <mergeCell ref="B198:C198"/>
    <mergeCell ref="B183:C183"/>
    <mergeCell ref="B181:D181"/>
    <mergeCell ref="B187:C187"/>
    <mergeCell ref="B193:C193"/>
    <mergeCell ref="B197:C197"/>
    <mergeCell ref="B191:C191"/>
    <mergeCell ref="B33:D33"/>
    <mergeCell ref="B35:D35"/>
    <mergeCell ref="B37:D37"/>
    <mergeCell ref="B39:D39"/>
    <mergeCell ref="A182:H182"/>
    <mergeCell ref="B196:C196"/>
    <mergeCell ref="B186:I186"/>
    <mergeCell ref="B184:I184"/>
    <mergeCell ref="B190:C190"/>
    <mergeCell ref="B194:C194"/>
    <mergeCell ref="B47:D47"/>
    <mergeCell ref="B43:D43"/>
    <mergeCell ref="B53:D53"/>
    <mergeCell ref="C5:E5"/>
    <mergeCell ref="B22:D22"/>
    <mergeCell ref="B38:D38"/>
    <mergeCell ref="B12:D12"/>
    <mergeCell ref="B20:D20"/>
    <mergeCell ref="B23:D23"/>
    <mergeCell ref="B32:D32"/>
    <mergeCell ref="B58:D58"/>
    <mergeCell ref="B56:D56"/>
    <mergeCell ref="B57:D57"/>
    <mergeCell ref="B54:D54"/>
    <mergeCell ref="B50:D50"/>
    <mergeCell ref="B48:D48"/>
    <mergeCell ref="A185:D185"/>
    <mergeCell ref="B25:D25"/>
    <mergeCell ref="B26:D26"/>
    <mergeCell ref="B27:D27"/>
    <mergeCell ref="B28:D28"/>
    <mergeCell ref="B55:D55"/>
    <mergeCell ref="B49:D49"/>
    <mergeCell ref="B44:D44"/>
    <mergeCell ref="B45:D45"/>
    <mergeCell ref="B41:D41"/>
    <mergeCell ref="B160:D160"/>
    <mergeCell ref="B161:D161"/>
    <mergeCell ref="B166:D166"/>
    <mergeCell ref="B167:D167"/>
    <mergeCell ref="B154:D154"/>
    <mergeCell ref="B155:D155"/>
    <mergeCell ref="B156:D156"/>
    <mergeCell ref="B157:D157"/>
    <mergeCell ref="B158:D158"/>
    <mergeCell ref="B165:D165"/>
  </mergeCells>
  <printOptions/>
  <pageMargins left="0.03937007874015748" right="0.03937007874015748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8.00390625" style="57" customWidth="1"/>
    <col min="2" max="2" width="24.7109375" style="5" customWidth="1"/>
    <col min="3" max="3" width="42.00390625" style="5" customWidth="1"/>
    <col min="4" max="4" width="10.00390625" style="5" customWidth="1"/>
    <col min="5" max="6" width="9.28125" style="5" bestFit="1" customWidth="1"/>
    <col min="7" max="16384" width="9.140625" style="5" customWidth="1"/>
  </cols>
  <sheetData>
    <row r="1" spans="1:5" ht="15">
      <c r="A1" s="33"/>
      <c r="B1" s="221"/>
      <c r="C1" s="222"/>
      <c r="D1" s="222"/>
      <c r="E1" s="34"/>
    </row>
    <row r="2" spans="1:5" ht="3" customHeight="1">
      <c r="A2" s="33"/>
      <c r="B2" s="222" t="s">
        <v>225</v>
      </c>
      <c r="C2" s="222"/>
      <c r="D2" s="222"/>
      <c r="E2" s="222"/>
    </row>
    <row r="3" spans="1:5" ht="15" hidden="1">
      <c r="A3" s="33"/>
      <c r="B3" s="33"/>
      <c r="C3" s="222" t="s">
        <v>225</v>
      </c>
      <c r="D3" s="222"/>
      <c r="E3" s="222"/>
    </row>
    <row r="4" spans="1:5" ht="15" hidden="1">
      <c r="A4" s="33"/>
      <c r="B4" s="33"/>
      <c r="C4" s="216"/>
      <c r="D4" s="137"/>
      <c r="E4" s="137"/>
    </row>
    <row r="5" spans="1:5" s="35" customFormat="1" ht="14.25">
      <c r="A5" s="220"/>
      <c r="B5" s="220"/>
      <c r="C5" s="220"/>
      <c r="D5" s="220"/>
      <c r="E5" s="220"/>
    </row>
    <row r="6" spans="1:5" s="35" customFormat="1" ht="14.25">
      <c r="A6" s="220"/>
      <c r="B6" s="220"/>
      <c r="C6" s="220"/>
      <c r="D6" s="220"/>
      <c r="E6" s="220"/>
    </row>
    <row r="7" spans="1:5" s="35" customFormat="1" ht="8.25" customHeight="1">
      <c r="A7" s="223"/>
      <c r="B7" s="224"/>
      <c r="C7" s="224"/>
      <c r="D7" s="224"/>
      <c r="E7" s="36"/>
    </row>
    <row r="8" spans="1:6" s="35" customFormat="1" ht="69.75" customHeight="1">
      <c r="A8" s="37"/>
      <c r="B8" s="37"/>
      <c r="C8" s="38"/>
      <c r="D8" s="38"/>
      <c r="E8" s="39"/>
      <c r="F8" s="40"/>
    </row>
    <row r="9" spans="1:6" s="44" customFormat="1" ht="18" customHeight="1">
      <c r="A9" s="37"/>
      <c r="B9" s="62"/>
      <c r="C9" s="53"/>
      <c r="D9" s="42"/>
      <c r="E9" s="42"/>
      <c r="F9" s="43"/>
    </row>
    <row r="10" spans="1:6" s="44" customFormat="1" ht="16.5" customHeight="1">
      <c r="A10" s="37"/>
      <c r="B10" s="62"/>
      <c r="C10" s="53"/>
      <c r="D10" s="59"/>
      <c r="E10" s="59"/>
      <c r="F10" s="61"/>
    </row>
    <row r="11" spans="1:6" s="34" customFormat="1" ht="30" customHeight="1">
      <c r="A11" s="71"/>
      <c r="B11" s="72"/>
      <c r="C11" s="73"/>
      <c r="D11" s="74"/>
      <c r="E11" s="74"/>
      <c r="F11" s="75"/>
    </row>
    <row r="12" spans="1:6" ht="15">
      <c r="A12" s="45"/>
      <c r="B12" s="63"/>
      <c r="C12" s="47"/>
      <c r="D12" s="8"/>
      <c r="E12" s="52"/>
      <c r="F12" s="43"/>
    </row>
    <row r="13" spans="1:6" ht="15">
      <c r="A13" s="45"/>
      <c r="B13" s="63"/>
      <c r="C13" s="47"/>
      <c r="D13" s="8"/>
      <c r="E13" s="46"/>
      <c r="F13" s="43"/>
    </row>
    <row r="14" spans="1:6" ht="15">
      <c r="A14" s="48"/>
      <c r="B14" s="63"/>
      <c r="C14" s="47"/>
      <c r="D14" s="8"/>
      <c r="E14" s="49"/>
      <c r="F14" s="43"/>
    </row>
    <row r="15" spans="1:6" ht="15">
      <c r="A15" s="48"/>
      <c r="B15" s="63"/>
      <c r="C15" s="47"/>
      <c r="D15" s="8"/>
      <c r="E15" s="49"/>
      <c r="F15" s="43"/>
    </row>
    <row r="16" spans="1:6" ht="15">
      <c r="A16" s="48"/>
      <c r="B16" s="63"/>
      <c r="C16" s="47"/>
      <c r="D16" s="8"/>
      <c r="E16" s="49"/>
      <c r="F16" s="43"/>
    </row>
    <row r="17" spans="1:6" s="34" customFormat="1" ht="13.5">
      <c r="A17" s="76"/>
      <c r="B17" s="72"/>
      <c r="C17" s="73"/>
      <c r="D17" s="77"/>
      <c r="E17" s="77"/>
      <c r="F17" s="78"/>
    </row>
    <row r="18" spans="1:6" s="34" customFormat="1" ht="12.75">
      <c r="A18" s="50"/>
      <c r="B18" s="63"/>
      <c r="C18" s="47"/>
      <c r="D18" s="51"/>
      <c r="E18" s="46"/>
      <c r="F18" s="43"/>
    </row>
    <row r="19" spans="1:6" s="34" customFormat="1" ht="12.75">
      <c r="A19" s="50"/>
      <c r="B19" s="63"/>
      <c r="C19" s="47"/>
      <c r="D19" s="51"/>
      <c r="E19" s="46"/>
      <c r="F19" s="43"/>
    </row>
    <row r="20" spans="1:6" s="44" customFormat="1" ht="12.75">
      <c r="A20" s="37"/>
      <c r="B20" s="62"/>
      <c r="C20" s="41"/>
      <c r="D20" s="59"/>
      <c r="E20" s="59"/>
      <c r="F20" s="43"/>
    </row>
    <row r="21" spans="1:6" s="34" customFormat="1" ht="19.5" customHeight="1">
      <c r="A21" s="76"/>
      <c r="B21" s="72"/>
      <c r="C21" s="79"/>
      <c r="D21" s="80"/>
      <c r="E21" s="80"/>
      <c r="F21" s="78"/>
    </row>
    <row r="22" spans="1:6" ht="15">
      <c r="A22" s="48"/>
      <c r="B22" s="63"/>
      <c r="C22" s="47"/>
      <c r="D22" s="52"/>
      <c r="E22" s="46"/>
      <c r="F22" s="43"/>
    </row>
    <row r="23" spans="1:6" ht="15">
      <c r="A23" s="48"/>
      <c r="B23" s="62"/>
      <c r="C23" s="41"/>
      <c r="D23" s="52"/>
      <c r="E23" s="96"/>
      <c r="F23" s="43"/>
    </row>
    <row r="24" spans="1:6" ht="15">
      <c r="A24" s="50"/>
      <c r="B24" s="63"/>
      <c r="C24" s="47"/>
      <c r="D24" s="52"/>
      <c r="E24" s="52"/>
      <c r="F24" s="43"/>
    </row>
    <row r="25" spans="1:6" ht="15">
      <c r="A25" s="48"/>
      <c r="B25" s="63"/>
      <c r="C25" s="47"/>
      <c r="D25" s="52"/>
      <c r="E25" s="52"/>
      <c r="F25" s="43"/>
    </row>
    <row r="26" spans="1:6" s="44" customFormat="1" ht="52.5" customHeight="1">
      <c r="A26" s="37"/>
      <c r="B26" s="62"/>
      <c r="C26" s="41"/>
      <c r="D26" s="59"/>
      <c r="E26" s="59"/>
      <c r="F26" s="43"/>
    </row>
    <row r="27" spans="1:6" s="34" customFormat="1" ht="106.5" customHeight="1">
      <c r="A27" s="71"/>
      <c r="B27" s="72"/>
      <c r="C27" s="73"/>
      <c r="D27" s="80"/>
      <c r="E27" s="80"/>
      <c r="F27" s="78"/>
    </row>
    <row r="28" spans="1:6" ht="80.25" customHeight="1">
      <c r="A28" s="45"/>
      <c r="B28" s="63"/>
      <c r="C28" s="47"/>
      <c r="D28" s="52"/>
      <c r="E28" s="52"/>
      <c r="F28" s="43"/>
    </row>
    <row r="29" spans="1:6" ht="15">
      <c r="A29" s="45"/>
      <c r="B29" s="63"/>
      <c r="C29" s="47"/>
      <c r="D29" s="52"/>
      <c r="E29" s="52"/>
      <c r="F29" s="43"/>
    </row>
    <row r="30" spans="1:6" ht="15">
      <c r="A30" s="45"/>
      <c r="B30" s="63"/>
      <c r="C30" s="47"/>
      <c r="D30" s="52"/>
      <c r="E30" s="46"/>
      <c r="F30" s="43"/>
    </row>
    <row r="31" spans="1:7" s="34" customFormat="1" ht="13.5">
      <c r="A31" s="71"/>
      <c r="B31" s="72"/>
      <c r="C31" s="73"/>
      <c r="D31" s="81"/>
      <c r="E31" s="82"/>
      <c r="F31" s="78"/>
      <c r="G31" s="83"/>
    </row>
    <row r="32" spans="1:6" ht="15">
      <c r="A32" s="45"/>
      <c r="B32" s="63"/>
      <c r="C32" s="47"/>
      <c r="D32" s="46"/>
      <c r="E32" s="52"/>
      <c r="F32" s="43"/>
    </row>
    <row r="33" spans="1:6" ht="15">
      <c r="A33" s="48"/>
      <c r="B33" s="63"/>
      <c r="C33" s="47"/>
      <c r="D33" s="46"/>
      <c r="E33" s="52"/>
      <c r="F33" s="43"/>
    </row>
    <row r="34" spans="1:6" s="44" customFormat="1" ht="30.75" customHeight="1">
      <c r="A34" s="37"/>
      <c r="B34" s="62"/>
      <c r="C34" s="41"/>
      <c r="D34" s="59"/>
      <c r="E34" s="59"/>
      <c r="F34" s="43"/>
    </row>
    <row r="35" spans="1:6" s="34" customFormat="1" ht="13.5">
      <c r="A35" s="71"/>
      <c r="B35" s="72"/>
      <c r="C35" s="73"/>
      <c r="D35" s="80"/>
      <c r="E35" s="80"/>
      <c r="F35" s="78"/>
    </row>
    <row r="36" spans="1:6" ht="112.5" customHeight="1">
      <c r="A36" s="48"/>
      <c r="B36" s="63"/>
      <c r="C36" s="47"/>
      <c r="D36" s="52"/>
      <c r="E36" s="52"/>
      <c r="F36" s="43"/>
    </row>
    <row r="37" spans="1:6" s="34" customFormat="1" ht="102.75" customHeight="1">
      <c r="A37" s="48"/>
      <c r="B37" s="63"/>
      <c r="C37" s="47"/>
      <c r="D37" s="52"/>
      <c r="E37" s="46"/>
      <c r="F37" s="43"/>
    </row>
    <row r="38" spans="1:6" s="44" customFormat="1" ht="24.75" customHeight="1">
      <c r="A38" s="37"/>
      <c r="B38" s="62"/>
      <c r="C38" s="41"/>
      <c r="D38" s="59"/>
      <c r="E38" s="59"/>
      <c r="F38" s="43"/>
    </row>
    <row r="39" spans="1:6" s="34" customFormat="1" ht="13.5">
      <c r="A39" s="71"/>
      <c r="B39" s="72"/>
      <c r="C39" s="73"/>
      <c r="D39" s="82"/>
      <c r="E39" s="82"/>
      <c r="F39" s="78"/>
    </row>
    <row r="40" spans="1:6" s="34" customFormat="1" ht="29.25" customHeight="1">
      <c r="A40" s="76"/>
      <c r="B40" s="72"/>
      <c r="C40" s="73"/>
      <c r="D40" s="82"/>
      <c r="E40" s="82"/>
      <c r="F40" s="78"/>
    </row>
    <row r="41" spans="1:6" ht="15">
      <c r="A41" s="48"/>
      <c r="B41" s="63"/>
      <c r="C41" s="47"/>
      <c r="D41" s="52"/>
      <c r="E41" s="52"/>
      <c r="F41" s="43"/>
    </row>
    <row r="42" spans="1:6" s="34" customFormat="1" ht="67.5" customHeight="1">
      <c r="A42" s="48"/>
      <c r="B42" s="63"/>
      <c r="C42" s="47"/>
      <c r="D42" s="8"/>
      <c r="E42" s="46"/>
      <c r="F42" s="43"/>
    </row>
    <row r="43" spans="1:6" s="34" customFormat="1" ht="66.75" customHeight="1">
      <c r="A43" s="48"/>
      <c r="B43" s="63"/>
      <c r="C43" s="47"/>
      <c r="D43" s="8"/>
      <c r="E43" s="46"/>
      <c r="F43" s="43"/>
    </row>
    <row r="44" spans="1:6" s="34" customFormat="1" ht="18" customHeight="1">
      <c r="A44" s="37"/>
      <c r="B44" s="62"/>
      <c r="C44" s="53"/>
      <c r="D44" s="6"/>
      <c r="E44" s="42"/>
      <c r="F44" s="43"/>
    </row>
    <row r="45" spans="1:6" s="34" customFormat="1" ht="15.75" customHeight="1">
      <c r="A45" s="71"/>
      <c r="B45" s="72"/>
      <c r="C45" s="79"/>
      <c r="D45" s="84"/>
      <c r="E45" s="80"/>
      <c r="F45" s="43"/>
    </row>
    <row r="46" spans="1:6" s="34" customFormat="1" ht="54" customHeight="1">
      <c r="A46" s="48"/>
      <c r="B46" s="63"/>
      <c r="C46" s="54"/>
      <c r="D46" s="8"/>
      <c r="E46" s="52"/>
      <c r="F46" s="43"/>
    </row>
    <row r="47" spans="1:6" s="34" customFormat="1" ht="54" customHeight="1">
      <c r="A47" s="48"/>
      <c r="B47" s="63"/>
      <c r="C47" s="54"/>
      <c r="D47" s="8"/>
      <c r="E47" s="52"/>
      <c r="F47" s="43"/>
    </row>
    <row r="48" spans="1:6" s="44" customFormat="1" ht="19.5" customHeight="1">
      <c r="A48" s="37"/>
      <c r="B48" s="62"/>
      <c r="C48" s="53"/>
      <c r="D48" s="42"/>
      <c r="E48" s="42"/>
      <c r="F48" s="43"/>
    </row>
    <row r="49" spans="1:6" s="44" customFormat="1" ht="30.75" customHeight="1">
      <c r="A49" s="37"/>
      <c r="B49" s="62"/>
      <c r="C49" s="41"/>
      <c r="D49" s="42"/>
      <c r="E49" s="42"/>
      <c r="F49" s="43"/>
    </row>
    <row r="50" spans="1:6" s="34" customFormat="1" ht="24.75" customHeight="1">
      <c r="A50" s="71"/>
      <c r="B50" s="72"/>
      <c r="C50" s="73"/>
      <c r="D50" s="80"/>
      <c r="E50" s="80"/>
      <c r="F50" s="78"/>
    </row>
    <row r="51" spans="1:6" s="34" customFormat="1" ht="61.5" customHeight="1">
      <c r="A51" s="48"/>
      <c r="B51" s="63"/>
      <c r="C51" s="47"/>
      <c r="D51" s="52"/>
      <c r="E51" s="46"/>
      <c r="F51" s="43"/>
    </row>
    <row r="52" spans="1:6" s="34" customFormat="1" ht="37.5" customHeight="1">
      <c r="A52" s="71"/>
      <c r="B52" s="72"/>
      <c r="C52" s="73"/>
      <c r="D52" s="82"/>
      <c r="E52" s="82"/>
      <c r="F52" s="78"/>
    </row>
    <row r="53" spans="1:6" ht="16.5" customHeight="1">
      <c r="A53" s="48"/>
      <c r="B53" s="63"/>
      <c r="C53" s="47"/>
      <c r="D53" s="52"/>
      <c r="E53" s="52"/>
      <c r="F53" s="43"/>
    </row>
    <row r="54" spans="1:6" ht="52.5" customHeight="1">
      <c r="A54" s="48"/>
      <c r="B54" s="63"/>
      <c r="C54" s="47"/>
      <c r="D54" s="10"/>
      <c r="E54" s="65"/>
      <c r="F54" s="43"/>
    </row>
    <row r="55" spans="1:6" s="34" customFormat="1" ht="27.75" customHeight="1">
      <c r="A55" s="71"/>
      <c r="B55" s="72"/>
      <c r="C55" s="73"/>
      <c r="D55" s="80"/>
      <c r="E55" s="80"/>
      <c r="F55" s="78"/>
    </row>
    <row r="56" spans="1:6" s="34" customFormat="1" ht="39.75" customHeight="1">
      <c r="A56" s="45"/>
      <c r="B56" s="64"/>
      <c r="C56" s="47"/>
      <c r="D56" s="10"/>
      <c r="E56" s="10"/>
      <c r="F56" s="43"/>
    </row>
    <row r="57" spans="1:6" ht="76.5" customHeight="1">
      <c r="A57" s="48"/>
      <c r="B57" s="63"/>
      <c r="C57" s="47"/>
      <c r="D57" s="7"/>
      <c r="E57" s="46"/>
      <c r="F57" s="43"/>
    </row>
    <row r="58" spans="1:6" ht="111" customHeight="1">
      <c r="A58" s="48"/>
      <c r="B58" s="63"/>
      <c r="C58" s="47"/>
      <c r="D58" s="8"/>
      <c r="E58" s="46"/>
      <c r="F58" s="43"/>
    </row>
    <row r="59" spans="1:6" ht="92.25" customHeight="1">
      <c r="A59" s="48"/>
      <c r="B59" s="63"/>
      <c r="C59" s="47"/>
      <c r="D59" s="8"/>
      <c r="E59" s="46"/>
      <c r="F59" s="43"/>
    </row>
    <row r="60" spans="1:6" s="34" customFormat="1" ht="65.25" customHeight="1">
      <c r="A60" s="48"/>
      <c r="B60" s="63"/>
      <c r="C60" s="47"/>
      <c r="D60" s="60"/>
      <c r="E60" s="60"/>
      <c r="F60" s="43"/>
    </row>
    <row r="61" spans="1:6" ht="90.75" customHeight="1">
      <c r="A61" s="48"/>
      <c r="B61" s="63"/>
      <c r="C61" s="47"/>
      <c r="D61" s="46"/>
      <c r="E61" s="46"/>
      <c r="F61" s="43"/>
    </row>
    <row r="62" spans="1:6" ht="63" customHeight="1">
      <c r="A62" s="48"/>
      <c r="B62" s="63"/>
      <c r="C62" s="47"/>
      <c r="D62" s="8"/>
      <c r="E62" s="46"/>
      <c r="F62" s="43"/>
    </row>
    <row r="63" spans="1:6" ht="49.5" customHeight="1">
      <c r="A63" s="48"/>
      <c r="B63" s="63"/>
      <c r="C63" s="47"/>
      <c r="D63" s="7"/>
      <c r="E63" s="46"/>
      <c r="F63" s="43"/>
    </row>
    <row r="64" spans="1:6" s="44" customFormat="1" ht="17.25" customHeight="1">
      <c r="A64" s="37"/>
      <c r="B64" s="55"/>
      <c r="C64" s="53"/>
      <c r="D64" s="66"/>
      <c r="E64" s="66"/>
      <c r="F64" s="67"/>
    </row>
    <row r="65" spans="1:6" s="44" customFormat="1" ht="17.25" customHeight="1">
      <c r="A65" s="97"/>
      <c r="B65" s="98"/>
      <c r="C65" s="99"/>
      <c r="D65" s="100"/>
      <c r="E65" s="100"/>
      <c r="F65" s="101"/>
    </row>
    <row r="66" spans="1:6" s="44" customFormat="1" ht="2.25" customHeight="1">
      <c r="A66" s="97"/>
      <c r="B66" s="98"/>
      <c r="C66" s="99"/>
      <c r="D66" s="100"/>
      <c r="E66" s="100"/>
      <c r="F66" s="101"/>
    </row>
    <row r="67" spans="1:6" s="44" customFormat="1" ht="17.25" customHeight="1" hidden="1">
      <c r="A67" s="97"/>
      <c r="B67" s="98"/>
      <c r="C67" s="99"/>
      <c r="D67" s="100"/>
      <c r="E67" s="100"/>
      <c r="F67" s="101"/>
    </row>
    <row r="68" spans="1:5" ht="15" hidden="1">
      <c r="A68" s="33"/>
      <c r="B68" s="34"/>
      <c r="C68" s="56"/>
      <c r="D68" s="34"/>
      <c r="E68" s="34"/>
    </row>
    <row r="69" spans="1:5" ht="15">
      <c r="A69" s="33"/>
      <c r="B69" s="219"/>
      <c r="C69" s="219"/>
      <c r="D69" s="219"/>
      <c r="E69" s="34"/>
    </row>
    <row r="70" spans="1:5" ht="15">
      <c r="A70" s="33"/>
      <c r="B70" s="33"/>
      <c r="C70" s="33"/>
      <c r="D70" s="33"/>
      <c r="E70" s="34"/>
    </row>
    <row r="71" spans="1:5" ht="15">
      <c r="A71" s="216"/>
      <c r="B71" s="217"/>
      <c r="C71" s="217"/>
      <c r="D71" s="33"/>
      <c r="E71" s="34"/>
    </row>
    <row r="72" spans="1:5" ht="15">
      <c r="A72" s="218"/>
      <c r="B72" s="218"/>
      <c r="C72" s="218"/>
      <c r="D72" s="34"/>
      <c r="E72" s="34"/>
    </row>
    <row r="73" spans="1:5" ht="15">
      <c r="A73" s="33"/>
      <c r="B73" s="219"/>
      <c r="C73" s="219"/>
      <c r="D73" s="219"/>
      <c r="E73" s="34"/>
    </row>
    <row r="74" spans="1:5" ht="15">
      <c r="A74" s="33"/>
      <c r="B74" s="34"/>
      <c r="C74" s="56"/>
      <c r="D74" s="34"/>
      <c r="E74" s="34"/>
    </row>
    <row r="75" ht="15">
      <c r="C75" s="58"/>
    </row>
    <row r="76" ht="15">
      <c r="C76" s="58"/>
    </row>
    <row r="77" ht="15">
      <c r="C77" s="58"/>
    </row>
    <row r="78" ht="15">
      <c r="C78" s="58"/>
    </row>
    <row r="79" ht="15">
      <c r="C79" s="58"/>
    </row>
    <row r="80" ht="15">
      <c r="C80" s="58"/>
    </row>
    <row r="81" ht="15">
      <c r="C81" s="58"/>
    </row>
    <row r="82" ht="15"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ht="15">
      <c r="C89" s="58"/>
    </row>
    <row r="90" ht="15">
      <c r="C90" s="58"/>
    </row>
    <row r="91" ht="15">
      <c r="C91" s="58"/>
    </row>
    <row r="92" ht="15">
      <c r="C92" s="58"/>
    </row>
    <row r="93" ht="15">
      <c r="C93" s="58"/>
    </row>
    <row r="94" ht="15">
      <c r="C94" s="58"/>
    </row>
    <row r="95" ht="15">
      <c r="C95" s="58"/>
    </row>
    <row r="96" ht="15">
      <c r="C96" s="58"/>
    </row>
    <row r="97" ht="15">
      <c r="C97" s="58"/>
    </row>
    <row r="98" ht="15">
      <c r="C98" s="58"/>
    </row>
    <row r="99" ht="15">
      <c r="C99" s="58"/>
    </row>
    <row r="100" ht="15">
      <c r="C100" s="58"/>
    </row>
    <row r="101" ht="15">
      <c r="C101" s="58"/>
    </row>
    <row r="102" ht="15">
      <c r="C102" s="58"/>
    </row>
    <row r="103" ht="15">
      <c r="C103" s="58"/>
    </row>
    <row r="104" ht="15">
      <c r="C104" s="58"/>
    </row>
    <row r="105" ht="15">
      <c r="C105" s="58"/>
    </row>
    <row r="106" ht="15">
      <c r="C106" s="58"/>
    </row>
    <row r="107" ht="15">
      <c r="C107" s="58"/>
    </row>
    <row r="108" ht="15">
      <c r="C108" s="58"/>
    </row>
    <row r="109" ht="15">
      <c r="C109" s="58"/>
    </row>
    <row r="110" ht="15">
      <c r="C110" s="58"/>
    </row>
    <row r="111" ht="15">
      <c r="C111" s="58"/>
    </row>
    <row r="112" ht="15">
      <c r="C112" s="58"/>
    </row>
    <row r="113" ht="15">
      <c r="C113" s="58"/>
    </row>
    <row r="114" ht="15">
      <c r="C114" s="58"/>
    </row>
    <row r="115" ht="15">
      <c r="C115" s="58"/>
    </row>
    <row r="116" ht="15">
      <c r="C116" s="58"/>
    </row>
    <row r="117" ht="15">
      <c r="C117" s="58"/>
    </row>
    <row r="118" ht="15">
      <c r="C118" s="58"/>
    </row>
    <row r="119" ht="15">
      <c r="C119" s="58"/>
    </row>
    <row r="120" ht="15">
      <c r="C120" s="58"/>
    </row>
    <row r="121" ht="15">
      <c r="C121" s="58"/>
    </row>
    <row r="122" ht="15">
      <c r="C122" s="58"/>
    </row>
    <row r="123" ht="15">
      <c r="C123" s="58"/>
    </row>
    <row r="124" ht="15">
      <c r="C124" s="58"/>
    </row>
    <row r="125" ht="15">
      <c r="C125" s="58"/>
    </row>
    <row r="126" ht="15">
      <c r="C126" s="58"/>
    </row>
    <row r="127" ht="15">
      <c r="C127" s="58"/>
    </row>
    <row r="128" ht="15">
      <c r="C128" s="58"/>
    </row>
    <row r="129" ht="15">
      <c r="C129" s="58"/>
    </row>
    <row r="130" ht="15">
      <c r="C130" s="58"/>
    </row>
    <row r="131" ht="15">
      <c r="C131" s="58"/>
    </row>
    <row r="132" ht="15">
      <c r="C132" s="58"/>
    </row>
    <row r="133" ht="15">
      <c r="C133" s="58"/>
    </row>
    <row r="134" ht="15">
      <c r="C134" s="58"/>
    </row>
    <row r="135" ht="15">
      <c r="C135" s="58"/>
    </row>
    <row r="136" ht="15">
      <c r="C136" s="58"/>
    </row>
    <row r="137" ht="15">
      <c r="C137" s="58"/>
    </row>
    <row r="138" ht="15">
      <c r="C138" s="58"/>
    </row>
    <row r="139" ht="15">
      <c r="C139" s="58"/>
    </row>
    <row r="140" ht="15">
      <c r="C140" s="58"/>
    </row>
    <row r="141" ht="15">
      <c r="C141" s="58"/>
    </row>
    <row r="142" ht="15">
      <c r="C142" s="58"/>
    </row>
  </sheetData>
  <sheetProtection/>
  <mergeCells count="11">
    <mergeCell ref="B69:D69"/>
    <mergeCell ref="A71:C71"/>
    <mergeCell ref="A72:C72"/>
    <mergeCell ref="B73:D73"/>
    <mergeCell ref="A5:E5"/>
    <mergeCell ref="A6:E6"/>
    <mergeCell ref="B1:D1"/>
    <mergeCell ref="B2:E2"/>
    <mergeCell ref="C3:E3"/>
    <mergeCell ref="C4:E4"/>
    <mergeCell ref="A7:D7"/>
  </mergeCells>
  <printOptions/>
  <pageMargins left="0.57" right="0.21" top="0.51" bottom="0.48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2">
      <selection activeCell="A6" sqref="A6:IV430"/>
    </sheetView>
  </sheetViews>
  <sheetFormatPr defaultColWidth="9.421875" defaultRowHeight="15"/>
  <cols>
    <col min="1" max="1" width="7.7109375" style="14" customWidth="1"/>
    <col min="2" max="3" width="9.421875" style="14" customWidth="1"/>
    <col min="4" max="4" width="6.00390625" style="14" customWidth="1"/>
    <col min="5" max="5" width="5.8515625" style="14" customWidth="1"/>
    <col min="6" max="6" width="7.28125" style="14" customWidth="1"/>
    <col min="7" max="7" width="9.421875" style="14" customWidth="1"/>
    <col min="8" max="8" width="5.421875" style="14" customWidth="1"/>
    <col min="9" max="9" width="6.140625" style="14" customWidth="1"/>
    <col min="10" max="10" width="10.8515625" style="14" customWidth="1"/>
    <col min="11" max="11" width="10.140625" style="14" customWidth="1"/>
    <col min="12" max="12" width="9.7109375" style="14" customWidth="1"/>
    <col min="13" max="16384" width="9.421875" style="14" customWidth="1"/>
  </cols>
  <sheetData>
    <row r="1" ht="12.75" hidden="1"/>
    <row r="2" spans="5:10" ht="12.75">
      <c r="E2" s="225" t="s">
        <v>225</v>
      </c>
      <c r="F2" s="225"/>
      <c r="G2" s="225"/>
      <c r="H2" s="225"/>
      <c r="I2" s="225"/>
      <c r="J2" s="225"/>
    </row>
    <row r="3" spans="4:10" ht="6" customHeight="1">
      <c r="D3" s="225" t="s">
        <v>225</v>
      </c>
      <c r="E3" s="225"/>
      <c r="F3" s="225"/>
      <c r="G3" s="225"/>
      <c r="H3" s="225"/>
      <c r="I3" s="225"/>
      <c r="J3" s="225"/>
    </row>
    <row r="4" spans="5:10" ht="12.75" hidden="1">
      <c r="E4" s="225" t="s">
        <v>225</v>
      </c>
      <c r="F4" s="225"/>
      <c r="G4" s="225"/>
      <c r="H4" s="225"/>
      <c r="I4" s="225"/>
      <c r="J4" s="225"/>
    </row>
    <row r="5" spans="3:5" ht="0.75" customHeight="1" hidden="1">
      <c r="C5" s="226"/>
      <c r="D5" s="226"/>
      <c r="E5" s="226"/>
    </row>
    <row r="6" spans="2:3" ht="12.75">
      <c r="B6" s="225"/>
      <c r="C6" s="225"/>
    </row>
    <row r="7" spans="2:3" ht="12.75">
      <c r="B7" s="225"/>
      <c r="C7" s="225"/>
    </row>
    <row r="8" spans="2:3" ht="12.75">
      <c r="B8" s="225"/>
      <c r="C8" s="225"/>
    </row>
    <row r="9" spans="2:3" ht="12.75">
      <c r="B9" s="225"/>
      <c r="C9" s="225"/>
    </row>
    <row r="10" spans="2:3" ht="12.75">
      <c r="B10" s="225"/>
      <c r="C10" s="225"/>
    </row>
    <row r="11" spans="2:3" ht="12.75">
      <c r="B11" s="225"/>
      <c r="C11" s="225"/>
    </row>
    <row r="12" spans="2:3" ht="12.75">
      <c r="B12" s="225"/>
      <c r="C12" s="225"/>
    </row>
    <row r="13" spans="2:3" ht="12.75">
      <c r="B13" s="225"/>
      <c r="C13" s="225"/>
    </row>
    <row r="14" spans="2:3" ht="12.75">
      <c r="B14" s="225"/>
      <c r="C14" s="225"/>
    </row>
  </sheetData>
  <sheetProtection/>
  <mergeCells count="13">
    <mergeCell ref="B14:C14"/>
    <mergeCell ref="B8:C8"/>
    <mergeCell ref="B9:C9"/>
    <mergeCell ref="B10:C10"/>
    <mergeCell ref="B11:C11"/>
    <mergeCell ref="B12:C12"/>
    <mergeCell ref="B13:C13"/>
    <mergeCell ref="B6:C6"/>
    <mergeCell ref="B7:C7"/>
    <mergeCell ref="E2:J2"/>
    <mergeCell ref="D3:J3"/>
    <mergeCell ref="E4:J4"/>
    <mergeCell ref="C5:E5"/>
  </mergeCells>
  <printOptions/>
  <pageMargins left="0.31" right="0.21" top="0.42" bottom="0.29" header="0.29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2012-05-28T09:00:16Z</dcterms:modified>
  <cp:category/>
  <cp:version/>
  <cp:contentType/>
  <cp:contentStatus/>
</cp:coreProperties>
</file>